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7"/>
    <externalReference r:id="rId8"/>
    <externalReference r:id="rId9"/>
    <externalReference r:id="rId10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1">'F6b'!$A$1:$G$122</definedName>
    <definedName name="_xlnm.Print_Area" localSheetId="2">'F6c'!$A$1:$G$90</definedName>
    <definedName name="_xlnm.Print_Area" localSheetId="3">'F6d'!$A$1:$G$38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  <definedName name="_xlnm.Print_Titles" localSheetId="1">'F6b'!$1:$3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<sst xmlns="http://schemas.openxmlformats.org/spreadsheetml/2006/main" count="396" uniqueCount="223">
  <si>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</si>
  <si>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</si>
  <si>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</si>
  <si>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</si>
  <si>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</si>
  <si>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</si>
  <si>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</si>
  <si>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</si>
  <si>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</si>
  <si>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</si>
  <si>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</si>
  <si>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</si>
  <si>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</si>
  <si>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</si>
  <si>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</si>
  <si>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</si>
  <si>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</si>
  <si>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</si>
  <si>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</si>
  <si>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</si>
  <si>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</si>
  <si>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</si>
  <si>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</si>
  <si>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</si>
  <si>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</si>
  <si>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</si>
  <si>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</si>
  <si>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</si>
  <si>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</si>
  <si>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</si>
  <si>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</si>
  <si>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</si>
  <si>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</si>
  <si>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</si>
  <si>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</si>
  <si>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</si>
  <si>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</si>
  <si>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</si>
  <si>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</si>
  <si>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</si>
  <si>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</si>
  <si>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</si>
  <si>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</si>
  <si>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</si>
  <si>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</si>
  <si>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</si>
  <si>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</si>
  <si>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</si>
  <si>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</si>
  <si>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</si>
  <si>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</si>
  <si>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</si>
  <si>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</si>
  <si>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</si>
  <si>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</si>
  <si>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</si>
  <si>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</si>
  <si>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</si>
  <si>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</si>
  <si>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</si>
  <si>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</si>
  <si>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</si>
  <si>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</si>
  <si>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</si>
  <si>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</si>
  <si>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</si>
  <si>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</si>
  <si>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</si>
  <si>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</si>
  <si>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</si>
  <si>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</si>
  <si>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</si>
  <si>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</si>
  <si>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</si>
  <si>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</si>
  <si>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</si>
  <si>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</si>
  <si>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</si>
  <si>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</si>
  <si>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</si>
  <si>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</si>
  <si>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</si>
  <si>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</si>
  <si>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</si>
  <si>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</si>
  <si>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</si>
  <si>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</si>
  <si>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</si>
  <si>
    <t>MUNICIPIO DE LEÓN
Estado Analítico del Ejercicio del Presupuesto de Egresos Detallado - LDF
Clasificación Administrativa
Del 1 de enero al 31 de marzo de 2018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</si>
  <si>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</si>
  <si>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</si>
  <si>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</si>
  <si>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</si>
  <si>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</si>
  <si>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</si>
  <si>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</si>
  <si>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</si>
  <si>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</si>
  <si>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</si>
  <si>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1195 DESPACHO DEL PRESIDENTE MUNICIPAL                                </t>
  </si>
  <si>
    <t xml:space="preserve">      1196 DIRECCION DE AGENDA Y EVENTOS                                    </t>
  </si>
  <si>
    <t xml:space="preserve">      1197 DIRECCION ADMINISTRATIVA Y GESTION SOCIAL                        </t>
  </si>
  <si>
    <t xml:space="preserve">      1198 DIRECCION DE ATENCION CIUDADANA                                  </t>
  </si>
  <si>
    <t xml:space="preserve">      1199 DIRECCION DE RELACIONES PUBLICAS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</si>
  <si>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</si>
  <si>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</si>
  <si>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</si>
  <si>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DIRECCION DE ASUNTOS INTERNOS         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</si>
  <si>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</si>
  <si>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</si>
  <si>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DEL ARCHIVO HISTORICO                          </t>
  </si>
  <si>
    <t xml:space="preserve">      1217 DIRECCION DE MEDIACION       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</si>
  <si>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</si>
  <si>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</si>
  <si>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</si>
  <si>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1312 DIRECCION GENERAL DE GESTION, ADMINISTRACION Y ENLACE GUBERNAMENT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</si>
  <si>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</si>
  <si>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</si>
  <si>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</si>
  <si>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</si>
  <si>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</si>
  <si>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</si>
  <si>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</si>
  <si>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</si>
  <si>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1515 DIRECCION GENERAL DE OFICIALES CALIFICADORES                     </t>
  </si>
  <si>
    <t xml:space="preserve">      1517 DIRECCION DE PREVENCION DEL DELITO COMBATE A LAS ADICCIONES Y PAR</t>
  </si>
  <si>
    <t xml:space="preserve">      1519 DIRECCION DE CENTRO DE FORMACION POLICIAL                        </t>
  </si>
  <si>
    <t xml:space="preserve">      1520 DIRECCION GENERAL DEL SISTEMA DE COMPUTO, COMANDO, COMUNICACIONES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</si>
  <si>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</si>
  <si>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</si>
  <si>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</si>
  <si>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</si>
  <si>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</si>
  <si>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</si>
  <si>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</si>
  <si>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</si>
  <si>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</si>
  <si>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</si>
  <si>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</si>
  <si>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</si>
  <si>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</si>
  <si>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GESTION AMBIENTAL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</si>
  <si>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</si>
  <si>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</si>
  <si>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</si>
  <si>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</si>
  <si>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</si>
  <si>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</si>
  <si>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</si>
  <si>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</si>
  <si>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</si>
  <si>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</si>
  <si>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</si>
  <si>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</si>
  <si>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</si>
  <si>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</si>
  <si>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</si>
  <si>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</si>
  <si>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</si>
  <si>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</si>
  <si>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</si>
  <si>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</si>
  <si>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</si>
  <si>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5050 OFICINA DE CONVENCIONES Y VISITANTES  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</si>
  <si>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</si>
  <si>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</si>
  <si>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</si>
  <si>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</si>
  <si>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</si>
  <si>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</si>
  <si>
    <t>II. Gasto Etiquetado</t>
  </si>
  <si>
    <t>(II=A+B+C+D+E+F+G+H)</t>
  </si>
  <si>
    <t>MUNICIPIO DE LEÓN
Estado Analítico del Ejercicio del Presupuesto de Egresos Detallado - LDF
Clasificación Funcional (Finalidad y Función)
Del 1 de enero Al 31 de marzo de 2018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</si>
  <si>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</si>
  <si>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</si>
  <si>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</si>
  <si>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</si>
  <si>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</si>
  <si>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</si>
  <si>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</si>
  <si>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</si>
  <si>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</si>
  <si>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</si>
  <si>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</si>
  <si>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</si>
  <si>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</si>
  <si>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</si>
  <si>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</si>
  <si>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</si>
  <si>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</si>
  <si>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</si>
  <si>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</si>
  <si>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</si>
  <si>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</si>
  <si>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</si>
  <si>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</si>
  <si>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</si>
  <si>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</si>
  <si>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</si>
  <si>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</si>
  <si>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</si>
  <si>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</si>
  <si>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</si>
  <si>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</si>
  <si>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</si>
  <si>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</si>
  <si>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</si>
  <si>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Municipio de León
Estado Analítico del Ejercicio del Presupuesto de Egresos Detallado - LDF
Clasificación de Servicios Personales por Categoría
Del 1 de enero al 31 de marzo de 2018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</si>
  <si>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</si>
  <si>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</si>
  <si>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</si>
  <si>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</si>
  <si>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</si>
  <si>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</si>
  <si>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</si>
  <si>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</si>
  <si>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</si>
  <si>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</si>
  <si>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</si>
  <si>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</si>
  <si>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</si>
  <si>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</si>
  <si>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                                     MUNICIPIO DE LEÓN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2018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</si>
</sst>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1" fontId="3" fillId="0" borderId="4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41" fontId="3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indent="2"/>
    </xf>
    <xf numFmtId="41" fontId="4" fillId="0" borderId="8" xfId="0" applyNumberFormat="1" applyFont="1" applyBorder="1" applyProtection="1">
      <protection locked="0"/>
    </xf>
    <xf numFmtId="41" fontId="4" fillId="0" borderId="9" xfId="0" applyNumberFormat="1" applyFont="1" applyBorder="1" applyProtection="1">
      <protection locked="0"/>
    </xf>
    <xf numFmtId="41" fontId="4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41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/>
    <xf numFmtId="0" fontId="4" fillId="0" borderId="10" xfId="0" applyFont="1" applyBorder="1"/>
    <xf numFmtId="164" fontId="5" fillId="0" borderId="11" xfId="20" applyNumberFormat="1" applyFont="1" applyBorder="1" applyAlignment="1" applyProtection="1">
      <alignment horizontal="center" vertical="top" wrapText="1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0" fontId="2" fillId="2" borderId="4" xfId="21" applyFont="1" applyFill="1" applyBorder="1" applyAlignment="1">
      <alignment horizontal="center" vertical="center" wrapText="1"/>
      <protection/>
    </xf>
    <xf numFmtId="0" fontId="2" fillId="2" borderId="5" xfId="21" applyFont="1" applyFill="1" applyBorder="1" applyAlignment="1">
      <alignment horizontal="center" vertical="center" wrapText="1"/>
      <protection/>
    </xf>
    <xf numFmtId="0" fontId="2" fillId="2" borderId="6" xfId="21" applyFont="1" applyFill="1" applyBorder="1" applyAlignment="1">
      <alignment horizontal="center" vertical="top" wrapText="1"/>
      <protection/>
    </xf>
    <xf numFmtId="0" fontId="2" fillId="2" borderId="5" xfId="21" applyFont="1" applyFill="1" applyBorder="1" applyAlignment="1">
      <alignment horizontal="center" vertical="center" wrapText="1"/>
      <protection/>
    </xf>
    <xf numFmtId="0" fontId="3" fillId="0" borderId="12" xfId="21" applyFont="1" applyBorder="1" applyAlignment="1">
      <alignment horizontal="justify" vertical="center" wrapText="1"/>
      <protection/>
    </xf>
    <xf numFmtId="4" fontId="4" fillId="0" borderId="4" xfId="21" applyNumberFormat="1" applyFont="1" applyBorder="1" applyAlignment="1">
      <alignment vertical="center"/>
      <protection/>
    </xf>
    <xf numFmtId="4" fontId="4" fillId="0" borderId="7" xfId="21" applyNumberFormat="1" applyFont="1" applyBorder="1" applyAlignment="1">
      <alignment vertical="center"/>
      <protection/>
    </xf>
    <xf numFmtId="0" fontId="3" fillId="0" borderId="13" xfId="21" applyFont="1" applyBorder="1" applyAlignment="1">
      <alignment horizontal="justify" vertical="center" wrapText="1"/>
      <protection/>
    </xf>
    <xf numFmtId="41" fontId="3" fillId="0" borderId="8" xfId="21" applyNumberFormat="1" applyFont="1" applyBorder="1" applyAlignment="1">
      <alignment vertical="center"/>
      <protection/>
    </xf>
    <xf numFmtId="41" fontId="3" fillId="0" borderId="9" xfId="21" applyNumberFormat="1" applyFont="1" applyBorder="1" applyAlignment="1">
      <alignment vertical="center"/>
      <protection/>
    </xf>
    <xf numFmtId="0" fontId="4" fillId="0" borderId="13" xfId="21" applyFont="1" applyBorder="1" applyAlignment="1">
      <alignment horizontal="left" vertical="center" wrapText="1"/>
      <protection/>
    </xf>
    <xf numFmtId="41" fontId="4" fillId="0" borderId="8" xfId="21" applyNumberFormat="1" applyFont="1" applyBorder="1" applyAlignment="1">
      <alignment vertical="center"/>
      <protection/>
    </xf>
    <xf numFmtId="41" fontId="4" fillId="0" borderId="9" xfId="21" applyNumberFormat="1" applyFont="1" applyFill="1" applyBorder="1" applyAlignment="1" applyProtection="1">
      <alignment vertical="center"/>
      <protection locked="0"/>
    </xf>
    <xf numFmtId="41" fontId="4" fillId="0" borderId="9" xfId="21" applyNumberFormat="1" applyFont="1" applyBorder="1" applyAlignment="1">
      <alignment vertical="center"/>
      <protection/>
    </xf>
    <xf numFmtId="0" fontId="3" fillId="0" borderId="13" xfId="21" applyFont="1" applyBorder="1" applyAlignment="1">
      <alignment horizontal="left" vertical="center" wrapText="1"/>
      <protection/>
    </xf>
    <xf numFmtId="0" fontId="4" fillId="0" borderId="14" xfId="21" applyFont="1" applyBorder="1" applyAlignment="1">
      <alignment horizontal="left" vertical="center" wrapText="1"/>
      <protection/>
    </xf>
    <xf numFmtId="41" fontId="4" fillId="0" borderId="6" xfId="21" applyNumberFormat="1" applyFont="1" applyBorder="1" applyAlignment="1">
      <alignment vertical="center"/>
      <protection/>
    </xf>
    <xf numFmtId="41" fontId="4" fillId="0" borderId="15" xfId="21" applyNumberFormat="1" applyFont="1" applyFill="1" applyBorder="1" applyAlignment="1" applyProtection="1">
      <alignment vertical="center"/>
      <protection locked="0"/>
    </xf>
    <xf numFmtId="0" fontId="4" fillId="0" borderId="13" xfId="21" applyFont="1" applyBorder="1" applyAlignment="1">
      <alignment horizontal="justify" vertical="center" wrapText="1"/>
      <protection/>
    </xf>
    <xf numFmtId="0" fontId="4" fillId="0" borderId="14" xfId="21" applyFont="1" applyBorder="1" applyAlignment="1">
      <alignment horizontal="justify" vertical="center" wrapText="1"/>
      <protection/>
    </xf>
    <xf numFmtId="41" fontId="4" fillId="0" borderId="15" xfId="21" applyNumberFormat="1" applyFont="1" applyBorder="1" applyAlignment="1">
      <alignment vertical="center"/>
      <protection/>
    </xf>
    <xf numFmtId="0" fontId="4" fillId="0" borderId="10" xfId="21" applyFont="1" applyBorder="1">
      <alignment/>
      <protection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top"/>
      <protection/>
    </xf>
    <xf numFmtId="0" fontId="3" fillId="0" borderId="4" xfId="21" applyFont="1" applyBorder="1" applyAlignment="1">
      <alignment horizontal="justify" vertical="center" wrapText="1"/>
      <protection/>
    </xf>
    <xf numFmtId="0" fontId="3" fillId="0" borderId="8" xfId="21" applyFont="1" applyBorder="1" applyAlignment="1">
      <alignment horizontal="left" vertical="center" wrapText="1" indent="1"/>
      <protection/>
    </xf>
    <xf numFmtId="0" fontId="3" fillId="0" borderId="8" xfId="21" applyFont="1" applyBorder="1" applyAlignment="1">
      <alignment horizontal="left" vertical="center" indent="1"/>
      <protection/>
    </xf>
    <xf numFmtId="0" fontId="4" fillId="0" borderId="8" xfId="21" applyFont="1" applyBorder="1" applyAlignment="1">
      <alignment horizontal="left" vertical="center" indent="2"/>
      <protection/>
    </xf>
    <xf numFmtId="0" fontId="4" fillId="0" borderId="8" xfId="21" applyFont="1" applyBorder="1" applyAlignment="1">
      <alignment horizontal="left" vertical="center" wrapText="1" indent="2"/>
      <protection/>
    </xf>
    <xf numFmtId="0" fontId="3" fillId="0" borderId="6" xfId="21" applyFont="1" applyBorder="1" applyAlignment="1">
      <alignment horizontal="justify" vertical="center"/>
      <protection/>
    </xf>
    <xf numFmtId="4" fontId="3" fillId="0" borderId="6" xfId="21" applyNumberFormat="1" applyFont="1" applyBorder="1" applyAlignment="1">
      <alignment vertical="center"/>
      <protection/>
    </xf>
    <xf numFmtId="0" fontId="2" fillId="2" borderId="1" xfId="22" applyFont="1" applyFill="1" applyBorder="1" applyAlignment="1">
      <alignment horizontal="center" vertical="center" wrapText="1"/>
      <protection/>
    </xf>
    <xf numFmtId="0" fontId="2" fillId="2" borderId="2" xfId="22" applyFont="1" applyFill="1" applyBorder="1" applyAlignment="1">
      <alignment horizontal="center" vertical="center"/>
      <protection/>
    </xf>
    <xf numFmtId="0" fontId="2" fillId="2" borderId="3" xfId="22" applyFont="1" applyFill="1" applyBorder="1" applyAlignment="1">
      <alignment horizontal="center" vertical="center"/>
      <protection/>
    </xf>
    <xf numFmtId="0" fontId="4" fillId="0" borderId="0" xfId="22" applyFont="1">
      <alignment/>
      <protection/>
    </xf>
    <xf numFmtId="0" fontId="2" fillId="2" borderId="4" xfId="22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center" wrapText="1"/>
      <protection/>
    </xf>
    <xf numFmtId="0" fontId="2" fillId="2" borderId="4" xfId="22" applyFont="1" applyFill="1" applyBorder="1" applyAlignment="1">
      <alignment horizontal="center" vertical="center" wrapText="1"/>
      <protection/>
    </xf>
    <xf numFmtId="0" fontId="2" fillId="2" borderId="6" xfId="22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center" wrapText="1"/>
      <protection/>
    </xf>
    <xf numFmtId="0" fontId="2" fillId="2" borderId="6" xfId="22" applyFont="1" applyFill="1" applyBorder="1" applyAlignment="1">
      <alignment horizontal="center" vertical="center" wrapText="1"/>
      <protection/>
    </xf>
    <xf numFmtId="0" fontId="3" fillId="0" borderId="4" xfId="22" applyFont="1" applyBorder="1" applyAlignment="1">
      <alignment horizontal="left" vertical="center" wrapText="1"/>
      <protection/>
    </xf>
    <xf numFmtId="41" fontId="3" fillId="0" borderId="4" xfId="22" applyNumberFormat="1" applyFont="1" applyBorder="1" applyAlignment="1">
      <alignment vertical="center"/>
      <protection/>
    </xf>
    <xf numFmtId="0" fontId="4" fillId="0" borderId="8" xfId="22" applyFont="1" applyFill="1" applyBorder="1" applyAlignment="1">
      <alignment horizontal="left" vertical="center" wrapText="1" indent="1"/>
      <protection/>
    </xf>
    <xf numFmtId="41" fontId="3" fillId="0" borderId="8" xfId="22" applyNumberFormat="1" applyFont="1" applyFill="1" applyBorder="1" applyAlignment="1">
      <alignment vertical="center"/>
      <protection/>
    </xf>
    <xf numFmtId="0" fontId="4" fillId="0" borderId="8" xfId="22" applyFont="1" applyFill="1" applyBorder="1" applyAlignment="1">
      <alignment horizontal="left" vertical="center" wrapText="1" indent="2"/>
      <protection/>
    </xf>
    <xf numFmtId="41" fontId="4" fillId="0" borderId="8" xfId="22" applyNumberFormat="1" applyFont="1" applyFill="1" applyBorder="1" applyAlignment="1">
      <alignment vertical="center"/>
      <protection/>
    </xf>
    <xf numFmtId="0" fontId="3" fillId="0" borderId="8" xfId="22" applyFont="1" applyFill="1" applyBorder="1" applyAlignment="1">
      <alignment horizontal="left" vertical="center" wrapText="1"/>
      <protection/>
    </xf>
    <xf numFmtId="0" fontId="4" fillId="0" borderId="8" xfId="22" applyFont="1" applyBorder="1" applyAlignment="1">
      <alignment horizontal="left" vertical="center" wrapText="1" indent="2"/>
      <protection/>
    </xf>
    <xf numFmtId="41" fontId="4" fillId="0" borderId="8" xfId="22" applyNumberFormat="1" applyFont="1" applyBorder="1" applyAlignment="1">
      <alignment vertical="center"/>
      <protection/>
    </xf>
    <xf numFmtId="0" fontId="4" fillId="0" borderId="8" xfId="22" applyFont="1" applyBorder="1" applyAlignment="1">
      <alignment horizontal="left" vertical="center" wrapText="1" indent="1"/>
      <protection/>
    </xf>
    <xf numFmtId="41" fontId="3" fillId="0" borderId="8" xfId="22" applyNumberFormat="1" applyFont="1" applyBorder="1" applyAlignment="1">
      <alignment vertical="center"/>
      <protection/>
    </xf>
    <xf numFmtId="0" fontId="3" fillId="0" borderId="8" xfId="22" applyFont="1" applyBorder="1" applyAlignment="1">
      <alignment horizontal="left" vertical="center" wrapText="1"/>
      <protection/>
    </xf>
    <xf numFmtId="0" fontId="3" fillId="0" borderId="6" xfId="22" applyFont="1" applyBorder="1" applyAlignment="1">
      <alignment horizontal="left" vertical="center" wrapText="1"/>
      <protection/>
    </xf>
    <xf numFmtId="41" fontId="4" fillId="0" borderId="6" xfId="22" applyNumberFormat="1" applyFont="1" applyBorder="1" applyAlignment="1">
      <alignment vertical="center"/>
      <protection/>
    </xf>
    <xf numFmtId="0" fontId="4" fillId="0" borderId="10" xfId="22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24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1304925</xdr:colOff>
      <xdr:row>1</xdr:row>
      <xdr:rowOff>28575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285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1190625</xdr:colOff>
      <xdr:row>0</xdr:row>
      <xdr:rowOff>676275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"/>
          <a:ext cx="1181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1114425</xdr:colOff>
      <xdr:row>0</xdr:row>
      <xdr:rowOff>704850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9525"/>
          <a:ext cx="1095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886\0351_LDF_1700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 topLeftCell="A1">
      <selection activeCell="A1" sqref="A1:G1"/>
    </sheetView>
  </sheetViews>
  <sheetFormatPr defaultColWidth="11.421875" defaultRowHeight="15"/>
  <cols>
    <col min="1" max="1" width="81.28125" style="22" customWidth="1"/>
    <col min="2" max="6" width="15.140625" style="22" bestFit="1" customWidth="1"/>
    <col min="7" max="7" width="15.421875" style="22" bestFit="1" customWidth="1"/>
  </cols>
  <sheetData>
    <row r="1" spans="1:7" ht="69" customHeight="1">
      <c r="A1" s="1" t="s">
        <v>222</v>
      </c>
      <c r="B1" s="2"/>
      <c r="C1" s="2"/>
      <c r="D1" s="2"/>
      <c r="E1" s="2"/>
      <c r="F1" s="2"/>
      <c r="G1" s="3"/>
    </row>
    <row r="2" spans="1:7" ht="15">
      <c r="A2" s="4"/>
      <c r="B2" s="5" t="s">
        <v>0</v>
      </c>
      <c r="C2" s="5"/>
      <c r="D2" s="5"/>
      <c r="E2" s="5"/>
      <c r="F2" s="5"/>
      <c r="G2" s="4"/>
    </row>
    <row r="3" spans="1:7" ht="20.4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6" t="s">
        <v>7</v>
      </c>
    </row>
    <row r="4" spans="1:7" ht="15">
      <c r="A4" s="9" t="s">
        <v>8</v>
      </c>
      <c r="B4" s="10">
        <f>B5+B13+B23+B33+B43+B53+B57+B66+B70</f>
        <v>4065431138</v>
      </c>
      <c r="C4" s="10">
        <f aca="true" t="shared" si="0" ref="C4:G4">C5+C13+C23+C33+C43+C53+C57+C66+C70</f>
        <v>1030617806.8800001</v>
      </c>
      <c r="D4" s="11">
        <f t="shared" si="0"/>
        <v>5096048944.879999</v>
      </c>
      <c r="E4" s="10">
        <f t="shared" si="0"/>
        <v>761249006.8499999</v>
      </c>
      <c r="F4" s="10">
        <f t="shared" si="0"/>
        <v>701067219.72</v>
      </c>
      <c r="G4" s="10">
        <f t="shared" si="0"/>
        <v>1068384263.5499998</v>
      </c>
    </row>
    <row r="5" spans="1:7" ht="15">
      <c r="A5" s="12" t="s">
        <v>9</v>
      </c>
      <c r="B5" s="13">
        <f>SUM(B6:B12)</f>
        <v>1675565857</v>
      </c>
      <c r="C5" s="13">
        <f aca="true" t="shared" si="1" ref="C5:F5">SUM(C6:C12)</f>
        <v>11944780.66</v>
      </c>
      <c r="D5" s="13">
        <f t="shared" si="1"/>
        <v>1687510637.6599998</v>
      </c>
      <c r="E5" s="13">
        <f t="shared" si="1"/>
        <v>320901212.72</v>
      </c>
      <c r="F5" s="13">
        <f t="shared" si="1"/>
        <v>311867900.40000004</v>
      </c>
      <c r="G5" s="13">
        <f>SUM(G6:G12)</f>
        <v>24434354.94</v>
      </c>
    </row>
    <row r="6" spans="1:7" ht="15">
      <c r="A6" s="14" t="s">
        <v>10</v>
      </c>
      <c r="B6" s="15">
        <v>756832820</v>
      </c>
      <c r="C6" s="15">
        <v>-1259740.38</v>
      </c>
      <c r="D6" s="15">
        <v>755573079.62</v>
      </c>
      <c r="E6" s="15">
        <v>158122643.81</v>
      </c>
      <c r="F6" s="15">
        <v>158061565.36</v>
      </c>
      <c r="G6" s="16">
        <v>2166868.6500000125</v>
      </c>
    </row>
    <row r="7" spans="1:7" ht="15">
      <c r="A7" s="14" t="s">
        <v>11</v>
      </c>
      <c r="B7" s="15">
        <v>9999996</v>
      </c>
      <c r="C7" s="15">
        <v>0</v>
      </c>
      <c r="D7" s="15">
        <v>9999996</v>
      </c>
      <c r="E7" s="15">
        <v>6739359.8</v>
      </c>
      <c r="F7" s="15">
        <v>6739359.8</v>
      </c>
      <c r="G7" s="16">
        <v>988174.869999999</v>
      </c>
    </row>
    <row r="8" spans="1:7" ht="15">
      <c r="A8" s="14" t="s">
        <v>12</v>
      </c>
      <c r="B8" s="15">
        <v>179181547</v>
      </c>
      <c r="C8" s="15">
        <v>3556603.17</v>
      </c>
      <c r="D8" s="15">
        <v>182738150.17</v>
      </c>
      <c r="E8" s="15">
        <v>14513706.95</v>
      </c>
      <c r="F8" s="15">
        <v>14470049.98</v>
      </c>
      <c r="G8" s="16">
        <v>2482883.760000003</v>
      </c>
    </row>
    <row r="9" spans="1:7" ht="15">
      <c r="A9" s="14" t="s">
        <v>13</v>
      </c>
      <c r="B9" s="15">
        <v>284856780</v>
      </c>
      <c r="C9" s="15">
        <v>2579004.76</v>
      </c>
      <c r="D9" s="15">
        <v>287435784.76</v>
      </c>
      <c r="E9" s="15">
        <v>40685419.99</v>
      </c>
      <c r="F9" s="15">
        <v>32209399.06</v>
      </c>
      <c r="G9" s="16">
        <v>1927406.0300000003</v>
      </c>
    </row>
    <row r="10" spans="1:7" ht="15">
      <c r="A10" s="14" t="s">
        <v>14</v>
      </c>
      <c r="B10" s="15">
        <v>444694714</v>
      </c>
      <c r="C10" s="15">
        <v>7068913.11</v>
      </c>
      <c r="D10" s="15">
        <v>451763627.11</v>
      </c>
      <c r="E10" s="15">
        <v>100840082.17</v>
      </c>
      <c r="F10" s="15">
        <v>100387526.2</v>
      </c>
      <c r="G10" s="16">
        <v>16869021.629999988</v>
      </c>
    </row>
    <row r="11" spans="1:7" ht="15">
      <c r="A11" s="14" t="s">
        <v>15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7" ht="15">
      <c r="A12" s="14" t="s">
        <v>16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7" ht="15">
      <c r="A13" s="12" t="s">
        <v>17</v>
      </c>
      <c r="B13" s="13">
        <f>SUM(B14:B22)</f>
        <v>271832627</v>
      </c>
      <c r="C13" s="13">
        <f aca="true" t="shared" si="2" ref="C13:G13">SUM(C14:C22)</f>
        <v>37759783.269999996</v>
      </c>
      <c r="D13" s="13">
        <f t="shared" si="2"/>
        <v>309592410.27000004</v>
      </c>
      <c r="E13" s="13">
        <f t="shared" si="2"/>
        <v>43090923.14</v>
      </c>
      <c r="F13" s="13">
        <f t="shared" si="2"/>
        <v>39420341.05</v>
      </c>
      <c r="G13" s="13">
        <f t="shared" si="2"/>
        <v>51707310.15</v>
      </c>
    </row>
    <row r="14" spans="1:7" ht="15">
      <c r="A14" s="14" t="s">
        <v>18</v>
      </c>
      <c r="B14" s="17">
        <v>21488288</v>
      </c>
      <c r="C14" s="17">
        <v>963375.7</v>
      </c>
      <c r="D14" s="17">
        <v>22451663.7</v>
      </c>
      <c r="E14" s="17">
        <v>1134949.32</v>
      </c>
      <c r="F14" s="17">
        <v>1033178.88</v>
      </c>
      <c r="G14" s="17">
        <v>2155267.389999999</v>
      </c>
    </row>
    <row r="15" spans="1:7" ht="15">
      <c r="A15" s="14" t="s">
        <v>19</v>
      </c>
      <c r="B15" s="17">
        <v>16310363</v>
      </c>
      <c r="C15" s="17">
        <v>1344367.84</v>
      </c>
      <c r="D15" s="17">
        <v>17654730.84</v>
      </c>
      <c r="E15" s="17">
        <v>685405.75</v>
      </c>
      <c r="F15" s="17">
        <v>477346.27</v>
      </c>
      <c r="G15" s="17">
        <v>2113658.75</v>
      </c>
    </row>
    <row r="16" spans="1:7" ht="15">
      <c r="A16" s="14" t="s">
        <v>20</v>
      </c>
      <c r="B16" s="17">
        <v>0</v>
      </c>
      <c r="C16" s="17">
        <v>603870</v>
      </c>
      <c r="D16" s="17">
        <v>603870</v>
      </c>
      <c r="E16" s="17">
        <v>0</v>
      </c>
      <c r="F16" s="17">
        <v>0</v>
      </c>
      <c r="G16" s="17">
        <v>274273.04</v>
      </c>
    </row>
    <row r="17" spans="1:7" ht="15">
      <c r="A17" s="14" t="s">
        <v>21</v>
      </c>
      <c r="B17" s="17">
        <v>8412295</v>
      </c>
      <c r="C17" s="17">
        <v>23388868.32</v>
      </c>
      <c r="D17" s="17">
        <v>31801163.32</v>
      </c>
      <c r="E17" s="17">
        <v>175298.17</v>
      </c>
      <c r="F17" s="17">
        <v>121508.76</v>
      </c>
      <c r="G17" s="17">
        <v>10186171.78</v>
      </c>
    </row>
    <row r="18" spans="1:7" ht="15">
      <c r="A18" s="14" t="s">
        <v>22</v>
      </c>
      <c r="B18" s="17">
        <v>3334781</v>
      </c>
      <c r="C18" s="17">
        <v>2132744.73</v>
      </c>
      <c r="D18" s="17">
        <v>5467525.73</v>
      </c>
      <c r="E18" s="17">
        <v>55540.56</v>
      </c>
      <c r="F18" s="17">
        <v>11929.29</v>
      </c>
      <c r="G18" s="17">
        <v>1950817.6500000001</v>
      </c>
    </row>
    <row r="19" spans="1:7" ht="15">
      <c r="A19" s="14" t="s">
        <v>23</v>
      </c>
      <c r="B19" s="17">
        <v>127931674</v>
      </c>
      <c r="C19" s="17">
        <v>9350</v>
      </c>
      <c r="D19" s="17">
        <v>127941024</v>
      </c>
      <c r="E19" s="17">
        <v>29056383.15</v>
      </c>
      <c r="F19" s="17">
        <v>28997302.61</v>
      </c>
      <c r="G19" s="17">
        <v>10059612.630000003</v>
      </c>
    </row>
    <row r="20" spans="1:7" ht="15">
      <c r="A20" s="14" t="s">
        <v>24</v>
      </c>
      <c r="B20" s="17">
        <v>11804966</v>
      </c>
      <c r="C20" s="17">
        <v>7015891.06</v>
      </c>
      <c r="D20" s="17">
        <v>18820857.06</v>
      </c>
      <c r="E20" s="17">
        <v>805756.14</v>
      </c>
      <c r="F20" s="17">
        <v>698542.17</v>
      </c>
      <c r="G20" s="17">
        <v>8799591.839999998</v>
      </c>
    </row>
    <row r="21" spans="1:7" ht="15">
      <c r="A21" s="14" t="s">
        <v>25</v>
      </c>
      <c r="B21" s="17">
        <v>314462</v>
      </c>
      <c r="C21" s="17">
        <v>1691006.83</v>
      </c>
      <c r="D21" s="17">
        <v>2005468.83</v>
      </c>
      <c r="E21" s="17">
        <v>0</v>
      </c>
      <c r="F21" s="17">
        <v>0</v>
      </c>
      <c r="G21" s="17">
        <v>1998799</v>
      </c>
    </row>
    <row r="22" spans="1:7" ht="15">
      <c r="A22" s="14" t="s">
        <v>26</v>
      </c>
      <c r="B22" s="17">
        <v>82235798</v>
      </c>
      <c r="C22" s="17">
        <v>610308.79</v>
      </c>
      <c r="D22" s="17">
        <v>82846106.79</v>
      </c>
      <c r="E22" s="17">
        <v>11177590.05</v>
      </c>
      <c r="F22" s="17">
        <v>8080533.07</v>
      </c>
      <c r="G22" s="17">
        <v>14169118.069999998</v>
      </c>
    </row>
    <row r="23" spans="1:7" ht="15">
      <c r="A23" s="12" t="s">
        <v>27</v>
      </c>
      <c r="B23" s="13">
        <f>SUM(B24:B32)</f>
        <v>796146237</v>
      </c>
      <c r="C23" s="13">
        <f aca="true" t="shared" si="3" ref="C23:G23">SUM(C24:C32)</f>
        <v>88669785.83000001</v>
      </c>
      <c r="D23" s="13">
        <f t="shared" si="3"/>
        <v>884816022.8299999</v>
      </c>
      <c r="E23" s="13">
        <f t="shared" si="3"/>
        <v>115142882.08</v>
      </c>
      <c r="F23" s="13">
        <f t="shared" si="3"/>
        <v>107610191.81</v>
      </c>
      <c r="G23" s="13">
        <f t="shared" si="3"/>
        <v>116465994.7</v>
      </c>
    </row>
    <row r="24" spans="1:7" ht="15">
      <c r="A24" s="14" t="s">
        <v>28</v>
      </c>
      <c r="B24" s="17">
        <v>338528393</v>
      </c>
      <c r="C24" s="17">
        <v>14461810.7</v>
      </c>
      <c r="D24" s="17">
        <v>352990203.7</v>
      </c>
      <c r="E24" s="17">
        <v>50913711.82</v>
      </c>
      <c r="F24" s="17">
        <v>50646263.68</v>
      </c>
      <c r="G24" s="17">
        <v>26655010.13999999</v>
      </c>
    </row>
    <row r="25" spans="1:7" ht="15">
      <c r="A25" s="14" t="s">
        <v>29</v>
      </c>
      <c r="B25" s="17">
        <v>35326195</v>
      </c>
      <c r="C25" s="17">
        <v>4176421.18</v>
      </c>
      <c r="D25" s="17">
        <v>39502616.18</v>
      </c>
      <c r="E25" s="17">
        <v>4220990.32</v>
      </c>
      <c r="F25" s="17">
        <v>3876279.32</v>
      </c>
      <c r="G25" s="17">
        <v>4374279.479999999</v>
      </c>
    </row>
    <row r="26" spans="1:7" ht="15">
      <c r="A26" s="14" t="s">
        <v>30</v>
      </c>
      <c r="B26" s="17">
        <v>88263054</v>
      </c>
      <c r="C26" s="17">
        <v>35129764.26</v>
      </c>
      <c r="D26" s="17">
        <v>123392818.26</v>
      </c>
      <c r="E26" s="17">
        <v>12053680.31</v>
      </c>
      <c r="F26" s="17">
        <v>11123561.06</v>
      </c>
      <c r="G26" s="17">
        <v>36322094.99000001</v>
      </c>
    </row>
    <row r="27" spans="1:7" ht="15">
      <c r="A27" s="14" t="s">
        <v>31</v>
      </c>
      <c r="B27" s="17">
        <v>32616276</v>
      </c>
      <c r="C27" s="17">
        <v>-37203</v>
      </c>
      <c r="D27" s="17">
        <v>32579073</v>
      </c>
      <c r="E27" s="17">
        <v>1662136.64</v>
      </c>
      <c r="F27" s="17">
        <v>1631481.52</v>
      </c>
      <c r="G27" s="17">
        <v>4151705.9799999967</v>
      </c>
    </row>
    <row r="28" spans="1:7" ht="15">
      <c r="A28" s="14" t="s">
        <v>32</v>
      </c>
      <c r="B28" s="17">
        <v>134720963</v>
      </c>
      <c r="C28" s="17">
        <v>19914492.09</v>
      </c>
      <c r="D28" s="17">
        <v>154635455.09</v>
      </c>
      <c r="E28" s="17">
        <v>6321482.44</v>
      </c>
      <c r="F28" s="17">
        <v>2771637.11</v>
      </c>
      <c r="G28" s="17">
        <v>21924042.219999995</v>
      </c>
    </row>
    <row r="29" spans="1:7" ht="15">
      <c r="A29" s="14" t="s">
        <v>33</v>
      </c>
      <c r="B29" s="17">
        <v>80138938</v>
      </c>
      <c r="C29" s="17">
        <v>425572.41</v>
      </c>
      <c r="D29" s="17">
        <v>80564510.41</v>
      </c>
      <c r="E29" s="17">
        <v>20172539.85</v>
      </c>
      <c r="F29" s="17">
        <v>18214793.86</v>
      </c>
      <c r="G29" s="17">
        <v>3447375.309999999</v>
      </c>
    </row>
    <row r="30" spans="1:7" ht="15">
      <c r="A30" s="14" t="s">
        <v>34</v>
      </c>
      <c r="B30" s="17">
        <v>4443544</v>
      </c>
      <c r="C30" s="17">
        <v>-79937.08</v>
      </c>
      <c r="D30" s="17">
        <v>4363606.92</v>
      </c>
      <c r="E30" s="17">
        <v>461961.61</v>
      </c>
      <c r="F30" s="17">
        <v>347654.04</v>
      </c>
      <c r="G30" s="17">
        <v>1349090.0299999998</v>
      </c>
    </row>
    <row r="31" spans="1:7" ht="15">
      <c r="A31" s="14" t="s">
        <v>35</v>
      </c>
      <c r="B31" s="17">
        <v>27973702</v>
      </c>
      <c r="C31" s="17">
        <v>5944797.06</v>
      </c>
      <c r="D31" s="17">
        <v>33918499.06</v>
      </c>
      <c r="E31" s="17">
        <v>2765587.45</v>
      </c>
      <c r="F31" s="17">
        <v>2439147.58</v>
      </c>
      <c r="G31" s="17">
        <v>7857502.930000001</v>
      </c>
    </row>
    <row r="32" spans="1:7" ht="15">
      <c r="A32" s="14" t="s">
        <v>36</v>
      </c>
      <c r="B32" s="17">
        <v>54135172</v>
      </c>
      <c r="C32" s="17">
        <v>8734068.21</v>
      </c>
      <c r="D32" s="17">
        <v>62869240.21</v>
      </c>
      <c r="E32" s="17">
        <v>16570791.64</v>
      </c>
      <c r="F32" s="17">
        <v>16559373.64</v>
      </c>
      <c r="G32" s="17">
        <v>10384893.619999994</v>
      </c>
    </row>
    <row r="33" spans="1:7" ht="15">
      <c r="A33" s="12" t="s">
        <v>37</v>
      </c>
      <c r="B33" s="13">
        <f>SUM(B34:B42)</f>
        <v>489906493</v>
      </c>
      <c r="C33" s="13">
        <f aca="true" t="shared" si="4" ref="C33:G33">SUM(C34:C42)</f>
        <v>98222661.47</v>
      </c>
      <c r="D33" s="13">
        <f t="shared" si="4"/>
        <v>588129154.47</v>
      </c>
      <c r="E33" s="13">
        <f t="shared" si="4"/>
        <v>160905562.2</v>
      </c>
      <c r="F33" s="13">
        <f t="shared" si="4"/>
        <v>129290724.49999999</v>
      </c>
      <c r="G33" s="13">
        <f t="shared" si="4"/>
        <v>44167254.209999986</v>
      </c>
    </row>
    <row r="34" spans="1:7" ht="15">
      <c r="A34" s="14" t="s">
        <v>38</v>
      </c>
      <c r="B34" s="17">
        <v>8800000</v>
      </c>
      <c r="C34" s="17">
        <v>-6800000</v>
      </c>
      <c r="D34" s="17">
        <v>2000000</v>
      </c>
      <c r="E34" s="17">
        <v>2695275.49</v>
      </c>
      <c r="F34" s="17">
        <v>2695275.49</v>
      </c>
      <c r="G34" s="17">
        <v>0</v>
      </c>
    </row>
    <row r="35" spans="1:7" ht="15">
      <c r="A35" s="14" t="s">
        <v>39</v>
      </c>
      <c r="B35" s="17">
        <v>404019408</v>
      </c>
      <c r="C35" s="17">
        <v>42801906.67</v>
      </c>
      <c r="D35" s="17">
        <v>446821314.67</v>
      </c>
      <c r="E35" s="17">
        <v>145053944.79</v>
      </c>
      <c r="F35" s="17">
        <v>114509259.63</v>
      </c>
      <c r="G35" s="17">
        <v>10065462.819999991</v>
      </c>
    </row>
    <row r="36" spans="1:7" ht="15">
      <c r="A36" s="14" t="s">
        <v>40</v>
      </c>
      <c r="B36" s="17">
        <v>17540819</v>
      </c>
      <c r="C36" s="17">
        <v>31900604.09</v>
      </c>
      <c r="D36" s="17">
        <v>49441423.09</v>
      </c>
      <c r="E36" s="17">
        <v>8583500.01</v>
      </c>
      <c r="F36" s="17">
        <v>8575000.02</v>
      </c>
      <c r="G36" s="17">
        <v>15982262.879999997</v>
      </c>
    </row>
    <row r="37" spans="1:7" ht="15">
      <c r="A37" s="14" t="s">
        <v>41</v>
      </c>
      <c r="B37" s="17">
        <v>58687546</v>
      </c>
      <c r="C37" s="17">
        <v>30320150.71</v>
      </c>
      <c r="D37" s="17">
        <v>89007696.71</v>
      </c>
      <c r="E37" s="17">
        <v>4396256.27</v>
      </c>
      <c r="F37" s="17">
        <v>3334603.72</v>
      </c>
      <c r="G37" s="17">
        <v>17952816.830000002</v>
      </c>
    </row>
    <row r="38" spans="1:7" ht="15">
      <c r="A38" s="14" t="s">
        <v>42</v>
      </c>
      <c r="B38" s="17">
        <v>858720</v>
      </c>
      <c r="C38" s="17">
        <v>0</v>
      </c>
      <c r="D38" s="17">
        <v>858720</v>
      </c>
      <c r="E38" s="17">
        <v>176585.64</v>
      </c>
      <c r="F38" s="17">
        <v>176585.64</v>
      </c>
      <c r="G38" s="17">
        <v>166688.18000000005</v>
      </c>
    </row>
    <row r="39" spans="1:7" ht="15">
      <c r="A39" s="14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ht="15">
      <c r="A40" s="14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ht="15">
      <c r="A41" s="14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5">
      <c r="A42" s="14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23.5</v>
      </c>
    </row>
    <row r="43" spans="1:7" ht="15">
      <c r="A43" s="12" t="s">
        <v>47</v>
      </c>
      <c r="B43" s="13">
        <f>SUM(B44:B52)</f>
        <v>102416307</v>
      </c>
      <c r="C43" s="13">
        <f aca="true" t="shared" si="5" ref="C43:G43">SUM(C44:C52)</f>
        <v>128135984.34</v>
      </c>
      <c r="D43" s="13">
        <f t="shared" si="5"/>
        <v>230552291.34</v>
      </c>
      <c r="E43" s="13">
        <f t="shared" si="5"/>
        <v>40164245.55</v>
      </c>
      <c r="F43" s="13">
        <f t="shared" si="5"/>
        <v>38924383.339999996</v>
      </c>
      <c r="G43" s="13">
        <f t="shared" si="5"/>
        <v>108694769.79</v>
      </c>
    </row>
    <row r="44" spans="1:7" ht="15">
      <c r="A44" s="14" t="s">
        <v>48</v>
      </c>
      <c r="B44" s="17">
        <v>29201166</v>
      </c>
      <c r="C44" s="17">
        <v>15500150.15</v>
      </c>
      <c r="D44" s="17">
        <v>44701316.15</v>
      </c>
      <c r="E44" s="17">
        <v>1923650.53</v>
      </c>
      <c r="F44" s="17">
        <v>1184029.32</v>
      </c>
      <c r="G44" s="17">
        <v>20010567.299999997</v>
      </c>
    </row>
    <row r="45" spans="1:7" ht="15">
      <c r="A45" s="14" t="s">
        <v>49</v>
      </c>
      <c r="B45" s="17">
        <v>1061156</v>
      </c>
      <c r="C45" s="17">
        <v>2457483.92</v>
      </c>
      <c r="D45" s="17">
        <v>3518639.92</v>
      </c>
      <c r="E45" s="17">
        <v>0</v>
      </c>
      <c r="F45" s="17">
        <v>0</v>
      </c>
      <c r="G45" s="17">
        <v>167453.49000000005</v>
      </c>
    </row>
    <row r="46" spans="1:7" ht="15">
      <c r="A46" s="14" t="s">
        <v>50</v>
      </c>
      <c r="B46" s="17">
        <v>39004</v>
      </c>
      <c r="C46" s="17">
        <v>136578.4</v>
      </c>
      <c r="D46" s="17">
        <v>175582.4</v>
      </c>
      <c r="E46" s="17">
        <v>56840</v>
      </c>
      <c r="F46" s="17">
        <v>56840</v>
      </c>
      <c r="G46" s="17">
        <v>240692.52</v>
      </c>
    </row>
    <row r="47" spans="1:7" ht="15">
      <c r="A47" s="14" t="s">
        <v>51</v>
      </c>
      <c r="B47" s="17">
        <v>57202254</v>
      </c>
      <c r="C47" s="17">
        <v>32142312.84</v>
      </c>
      <c r="D47" s="17">
        <v>89344566.84</v>
      </c>
      <c r="E47" s="17">
        <v>1543682.94</v>
      </c>
      <c r="F47" s="17">
        <v>1543682.94</v>
      </c>
      <c r="G47" s="17">
        <v>29672583.780000005</v>
      </c>
    </row>
    <row r="48" spans="1:7" ht="15">
      <c r="A48" s="14" t="s">
        <v>52</v>
      </c>
      <c r="B48" s="17">
        <v>2555041</v>
      </c>
      <c r="C48" s="17">
        <v>-1319701.2</v>
      </c>
      <c r="D48" s="17">
        <v>1235339.8</v>
      </c>
      <c r="E48" s="17">
        <v>0</v>
      </c>
      <c r="F48" s="17">
        <v>0</v>
      </c>
      <c r="G48" s="17">
        <v>1115834.5999999999</v>
      </c>
    </row>
    <row r="49" spans="1:7" ht="15">
      <c r="A49" s="14" t="s">
        <v>53</v>
      </c>
      <c r="B49" s="17">
        <v>8163941</v>
      </c>
      <c r="C49" s="17">
        <v>39103140.32</v>
      </c>
      <c r="D49" s="17">
        <v>47267081.32</v>
      </c>
      <c r="E49" s="17">
        <v>58932.92</v>
      </c>
      <c r="F49" s="17">
        <v>0</v>
      </c>
      <c r="G49" s="17">
        <v>14524326.069999998</v>
      </c>
    </row>
    <row r="50" spans="1:7" ht="15">
      <c r="A50" s="14" t="s">
        <v>54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237000</v>
      </c>
    </row>
    <row r="51" spans="1:7" ht="15">
      <c r="A51" s="14" t="s">
        <v>55</v>
      </c>
      <c r="B51" s="17">
        <v>0</v>
      </c>
      <c r="C51" s="17">
        <v>35029772.56</v>
      </c>
      <c r="D51" s="17">
        <v>35029772.56</v>
      </c>
      <c r="E51" s="17">
        <v>35000000</v>
      </c>
      <c r="F51" s="17">
        <v>35000000</v>
      </c>
      <c r="G51" s="17">
        <v>35000000</v>
      </c>
    </row>
    <row r="52" spans="1:7" ht="15">
      <c r="A52" s="14" t="s">
        <v>56</v>
      </c>
      <c r="B52" s="17">
        <v>4193745</v>
      </c>
      <c r="C52" s="17">
        <v>5086247.35</v>
      </c>
      <c r="D52" s="17">
        <v>9279992.35</v>
      </c>
      <c r="E52" s="17">
        <v>1581139.16</v>
      </c>
      <c r="F52" s="17">
        <v>1139831.08</v>
      </c>
      <c r="G52" s="17">
        <v>7726312.030000001</v>
      </c>
    </row>
    <row r="53" spans="1:7" ht="15">
      <c r="A53" s="12" t="s">
        <v>57</v>
      </c>
      <c r="B53" s="13">
        <f>SUM(B54:B56)</f>
        <v>246987285</v>
      </c>
      <c r="C53" s="13">
        <f aca="true" t="shared" si="6" ref="C53:G53">SUM(C54:C56)</f>
        <v>898760444.91</v>
      </c>
      <c r="D53" s="13">
        <f t="shared" si="6"/>
        <v>1145747729.9099998</v>
      </c>
      <c r="E53" s="13">
        <f t="shared" si="6"/>
        <v>79360812.85000001</v>
      </c>
      <c r="F53" s="13">
        <f t="shared" si="6"/>
        <v>72270310.31</v>
      </c>
      <c r="G53" s="13">
        <f t="shared" si="6"/>
        <v>718665130.6699998</v>
      </c>
    </row>
    <row r="54" spans="1:7" ht="15">
      <c r="A54" s="14" t="s">
        <v>58</v>
      </c>
      <c r="B54" s="17">
        <v>195462285</v>
      </c>
      <c r="C54" s="17">
        <v>717899597.67</v>
      </c>
      <c r="D54" s="17">
        <v>913361882.67</v>
      </c>
      <c r="E54" s="17">
        <v>71330588.81</v>
      </c>
      <c r="F54" s="17">
        <v>65509323.72</v>
      </c>
      <c r="G54" s="17">
        <v>572968133.4399998</v>
      </c>
    </row>
    <row r="55" spans="1:7" ht="15">
      <c r="A55" s="14" t="s">
        <v>59</v>
      </c>
      <c r="B55" s="17">
        <v>51525000</v>
      </c>
      <c r="C55" s="17">
        <v>164902047.24</v>
      </c>
      <c r="D55" s="17">
        <v>216427047.24</v>
      </c>
      <c r="E55" s="17">
        <v>8030224.04</v>
      </c>
      <c r="F55" s="17">
        <v>6760986.59</v>
      </c>
      <c r="G55" s="17">
        <v>129738197.23000002</v>
      </c>
    </row>
    <row r="56" spans="1:7" ht="15">
      <c r="A56" s="14" t="s">
        <v>60</v>
      </c>
      <c r="B56" s="17">
        <v>0</v>
      </c>
      <c r="C56" s="17">
        <v>15958800</v>
      </c>
      <c r="D56" s="17">
        <v>15958800</v>
      </c>
      <c r="E56" s="17">
        <v>0</v>
      </c>
      <c r="F56" s="17">
        <v>0</v>
      </c>
      <c r="G56" s="17">
        <v>15958800</v>
      </c>
    </row>
    <row r="57" spans="1:7" ht="15">
      <c r="A57" s="12" t="s">
        <v>61</v>
      </c>
      <c r="B57" s="13">
        <f>SUM(B58:B65)</f>
        <v>1997188</v>
      </c>
      <c r="C57" s="13">
        <f aca="true" t="shared" si="7" ref="C57:F57">SUM(C58:C65)</f>
        <v>3935629.4</v>
      </c>
      <c r="D57" s="13">
        <f t="shared" si="7"/>
        <v>5932817.4</v>
      </c>
      <c r="E57" s="13">
        <f t="shared" si="7"/>
        <v>1683368.31</v>
      </c>
      <c r="F57" s="13">
        <f t="shared" si="7"/>
        <v>1683368.31</v>
      </c>
      <c r="G57" s="13">
        <f aca="true" t="shared" si="8" ref="G57">D57-E57</f>
        <v>4249449.09</v>
      </c>
    </row>
    <row r="58" spans="1:7" ht="15">
      <c r="A58" s="14" t="s">
        <v>62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</row>
    <row r="59" spans="1:7" ht="15">
      <c r="A59" s="14" t="s">
        <v>63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</row>
    <row r="60" spans="1:7" ht="15">
      <c r="A60" s="14" t="s">
        <v>64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</row>
    <row r="61" spans="1:7" ht="15">
      <c r="A61" s="14" t="s">
        <v>65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</row>
    <row r="62" spans="1:7" ht="15">
      <c r="A62" s="14" t="s">
        <v>66</v>
      </c>
      <c r="B62" s="17">
        <v>1997188</v>
      </c>
      <c r="C62" s="17">
        <v>85000</v>
      </c>
      <c r="D62" s="17">
        <v>2082188</v>
      </c>
      <c r="E62" s="17">
        <v>1683368.31</v>
      </c>
      <c r="F62" s="17">
        <v>1683368.31</v>
      </c>
      <c r="G62" s="17">
        <v>85000</v>
      </c>
    </row>
    <row r="63" spans="1:7" ht="15">
      <c r="A63" s="14" t="s">
        <v>67</v>
      </c>
      <c r="B63" s="17"/>
      <c r="C63" s="17"/>
      <c r="D63" s="17"/>
      <c r="E63" s="17"/>
      <c r="F63" s="17"/>
      <c r="G63" s="17">
        <v>0</v>
      </c>
    </row>
    <row r="64" spans="1:7" ht="15">
      <c r="A64" s="14" t="s">
        <v>68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10471579</v>
      </c>
    </row>
    <row r="65" spans="1:7" ht="15">
      <c r="A65" s="14" t="s">
        <v>69</v>
      </c>
      <c r="B65" s="17">
        <v>0</v>
      </c>
      <c r="C65" s="17">
        <v>3850629.4</v>
      </c>
      <c r="D65" s="17">
        <v>3850629.4</v>
      </c>
      <c r="E65" s="17">
        <v>0</v>
      </c>
      <c r="F65" s="17">
        <v>0</v>
      </c>
      <c r="G65" s="17">
        <v>0</v>
      </c>
    </row>
    <row r="66" spans="1:7" ht="15">
      <c r="A66" s="12" t="s">
        <v>70</v>
      </c>
      <c r="B66" s="13">
        <f>SUM(B67:B69)</f>
        <v>291208199</v>
      </c>
      <c r="C66" s="13">
        <f aca="true" t="shared" si="9" ref="C66:F66">SUM(C67:C69)</f>
        <v>-47440318</v>
      </c>
      <c r="D66" s="13">
        <f t="shared" si="9"/>
        <v>243767881</v>
      </c>
      <c r="E66" s="13">
        <f t="shared" si="9"/>
        <v>0</v>
      </c>
      <c r="F66" s="13">
        <f t="shared" si="9"/>
        <v>0</v>
      </c>
      <c r="G66" s="13">
        <v>0</v>
      </c>
    </row>
    <row r="67" spans="1:7" ht="15">
      <c r="A67" s="14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ht="15">
      <c r="A68" s="14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</row>
    <row r="69" spans="1:7" ht="15">
      <c r="A69" s="14" t="s">
        <v>73</v>
      </c>
      <c r="B69" s="17">
        <v>291208199</v>
      </c>
      <c r="C69" s="17">
        <v>-47440318</v>
      </c>
      <c r="D69" s="17">
        <v>243767881</v>
      </c>
      <c r="E69" s="17">
        <v>0</v>
      </c>
      <c r="F69" s="17">
        <v>0</v>
      </c>
      <c r="G69" s="17">
        <v>0</v>
      </c>
    </row>
    <row r="70" spans="1:7" ht="15">
      <c r="A70" s="12" t="s">
        <v>74</v>
      </c>
      <c r="B70" s="13">
        <f>SUM(B71:B77)</f>
        <v>189370945</v>
      </c>
      <c r="C70" s="13">
        <f aca="true" t="shared" si="10" ref="C70:G70">SUM(C71:C77)</f>
        <v>-189370945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10"/>
        <v>0</v>
      </c>
    </row>
    <row r="71" spans="1:7" ht="15">
      <c r="A71" s="14" t="s">
        <v>75</v>
      </c>
      <c r="B71" s="17">
        <v>69091825</v>
      </c>
      <c r="C71" s="17">
        <v>-69091825</v>
      </c>
      <c r="D71" s="17">
        <v>0</v>
      </c>
      <c r="E71" s="17">
        <v>0</v>
      </c>
      <c r="F71" s="17">
        <v>0</v>
      </c>
      <c r="G71" s="17">
        <v>0</v>
      </c>
    </row>
    <row r="72" spans="1:7" ht="15">
      <c r="A72" s="14" t="s">
        <v>76</v>
      </c>
      <c r="B72" s="17">
        <v>118353456</v>
      </c>
      <c r="C72" s="17">
        <v>-118353456</v>
      </c>
      <c r="D72" s="17">
        <v>0</v>
      </c>
      <c r="E72" s="17">
        <v>0</v>
      </c>
      <c r="F72" s="17">
        <v>0</v>
      </c>
      <c r="G72" s="17">
        <v>0</v>
      </c>
    </row>
    <row r="73" spans="1:7" ht="15">
      <c r="A73" s="14" t="s">
        <v>77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</row>
    <row r="74" spans="1:7" ht="15">
      <c r="A74" s="14" t="s">
        <v>78</v>
      </c>
      <c r="B74" s="17">
        <v>304464</v>
      </c>
      <c r="C74" s="17">
        <v>-304464</v>
      </c>
      <c r="D74" s="17">
        <v>0</v>
      </c>
      <c r="E74" s="17">
        <v>0</v>
      </c>
      <c r="F74" s="17">
        <v>0</v>
      </c>
      <c r="G74" s="17">
        <v>0</v>
      </c>
    </row>
    <row r="75" spans="1:7" ht="15">
      <c r="A75" s="14" t="s">
        <v>79</v>
      </c>
      <c r="B75" s="17">
        <v>1621200</v>
      </c>
      <c r="C75" s="17">
        <v>-1621200</v>
      </c>
      <c r="D75" s="17">
        <v>0</v>
      </c>
      <c r="E75" s="17">
        <v>0</v>
      </c>
      <c r="F75" s="17">
        <v>0</v>
      </c>
      <c r="G75" s="17">
        <v>0</v>
      </c>
    </row>
    <row r="76" spans="1:7" ht="15">
      <c r="A76" s="14" t="s">
        <v>80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</row>
    <row r="77" spans="1:7" ht="15">
      <c r="A77" s="14" t="s">
        <v>81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</row>
    <row r="78" spans="1:7" ht="15">
      <c r="A78" s="18"/>
      <c r="B78" s="13"/>
      <c r="C78" s="13"/>
      <c r="D78" s="13"/>
      <c r="E78" s="13"/>
      <c r="F78" s="13"/>
      <c r="G78" s="13"/>
    </row>
    <row r="79" spans="1:7" ht="15">
      <c r="A79" s="18" t="s">
        <v>82</v>
      </c>
      <c r="B79" s="13">
        <f>B80+B88+B98+B108+B118+B128+B132+B141+B145</f>
        <v>975152117</v>
      </c>
      <c r="C79" s="13">
        <f aca="true" t="shared" si="11" ref="C79:G79">C80+C88+C98+C108+C118+C128+C132+C141+C145</f>
        <v>1017517376.2099999</v>
      </c>
      <c r="D79" s="13">
        <f t="shared" si="11"/>
        <v>1992669493.21</v>
      </c>
      <c r="E79" s="13">
        <f t="shared" si="11"/>
        <v>289486119.71</v>
      </c>
      <c r="F79" s="13">
        <f t="shared" si="11"/>
        <v>268751455.14</v>
      </c>
      <c r="G79" s="13">
        <f t="shared" si="11"/>
        <v>1465075344.5600002</v>
      </c>
    </row>
    <row r="80" spans="1:7" ht="15">
      <c r="A80" s="12" t="s">
        <v>9</v>
      </c>
      <c r="B80" s="13">
        <f>SUM(B81:B87)</f>
        <v>350000004</v>
      </c>
      <c r="C80" s="13">
        <f aca="true" t="shared" si="12" ref="C80:G80">SUM(C81:C87)</f>
        <v>-2503405</v>
      </c>
      <c r="D80" s="13">
        <f t="shared" si="12"/>
        <v>347496599</v>
      </c>
      <c r="E80" s="13">
        <f t="shared" si="12"/>
        <v>109388570.06</v>
      </c>
      <c r="F80" s="13">
        <f t="shared" si="12"/>
        <v>104445983.13000001</v>
      </c>
      <c r="G80" s="13">
        <f t="shared" si="12"/>
        <v>0</v>
      </c>
    </row>
    <row r="81" spans="1:7" ht="15">
      <c r="A81" s="14" t="s">
        <v>10</v>
      </c>
      <c r="B81" s="17">
        <v>151455396</v>
      </c>
      <c r="C81" s="17">
        <v>0</v>
      </c>
      <c r="D81" s="17">
        <v>151455396</v>
      </c>
      <c r="E81" s="17">
        <v>50405117.05</v>
      </c>
      <c r="F81" s="17">
        <v>50405117.05</v>
      </c>
      <c r="G81" s="17">
        <v>0</v>
      </c>
    </row>
    <row r="82" spans="1:7" ht="15">
      <c r="A82" s="14" t="s">
        <v>11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</row>
    <row r="83" spans="1:7" ht="15">
      <c r="A83" s="14" t="s">
        <v>12</v>
      </c>
      <c r="B83" s="17">
        <v>22358484</v>
      </c>
      <c r="C83" s="17">
        <v>-2790973.31</v>
      </c>
      <c r="D83" s="17">
        <v>19567510.69</v>
      </c>
      <c r="E83" s="17">
        <v>8456600.09</v>
      </c>
      <c r="F83" s="17">
        <v>8456600.09</v>
      </c>
      <c r="G83" s="17">
        <v>0</v>
      </c>
    </row>
    <row r="84" spans="1:7" ht="15">
      <c r="A84" s="14" t="s">
        <v>13</v>
      </c>
      <c r="B84" s="17">
        <v>99808500</v>
      </c>
      <c r="C84" s="17">
        <v>0</v>
      </c>
      <c r="D84" s="17">
        <v>99808500</v>
      </c>
      <c r="E84" s="17">
        <v>21823547.91</v>
      </c>
      <c r="F84" s="17">
        <v>16880960.98</v>
      </c>
      <c r="G84" s="17">
        <v>0</v>
      </c>
    </row>
    <row r="85" spans="1:7" ht="15">
      <c r="A85" s="14" t="s">
        <v>14</v>
      </c>
      <c r="B85" s="17">
        <v>76377624</v>
      </c>
      <c r="C85" s="17">
        <v>287568.31</v>
      </c>
      <c r="D85" s="17">
        <v>76665192.31</v>
      </c>
      <c r="E85" s="17">
        <v>28703305.01</v>
      </c>
      <c r="F85" s="17">
        <v>28703305.01</v>
      </c>
      <c r="G85" s="17">
        <v>0</v>
      </c>
    </row>
    <row r="86" spans="1:7" ht="15">
      <c r="A86" s="14" t="s">
        <v>15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</row>
    <row r="87" spans="1:7" ht="15">
      <c r="A87" s="14" t="s">
        <v>16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</row>
    <row r="88" spans="1:7" ht="15">
      <c r="A88" s="12" t="s">
        <v>17</v>
      </c>
      <c r="B88" s="13">
        <f>SUM(B89:B97)</f>
        <v>0</v>
      </c>
      <c r="C88" s="13">
        <f aca="true" t="shared" si="13" ref="C88:F88">SUM(C89:C97)</f>
        <v>32885835</v>
      </c>
      <c r="D88" s="13">
        <f t="shared" si="13"/>
        <v>32885835</v>
      </c>
      <c r="E88" s="13">
        <f t="shared" si="13"/>
        <v>0</v>
      </c>
      <c r="F88" s="13">
        <f t="shared" si="13"/>
        <v>0</v>
      </c>
      <c r="G88" s="13">
        <f aca="true" t="shared" si="14" ref="G88:G142">D88-E88</f>
        <v>32885835</v>
      </c>
    </row>
    <row r="89" spans="1:7" ht="15">
      <c r="A89" s="14" t="s">
        <v>18</v>
      </c>
      <c r="B89" s="17">
        <v>0</v>
      </c>
      <c r="C89" s="17">
        <v>108940</v>
      </c>
      <c r="D89" s="17">
        <v>108940</v>
      </c>
      <c r="E89" s="17">
        <v>0</v>
      </c>
      <c r="F89" s="17">
        <v>0</v>
      </c>
      <c r="G89" s="17">
        <v>1096.270000000004</v>
      </c>
    </row>
    <row r="90" spans="1:7" ht="15">
      <c r="A90" s="14" t="s">
        <v>19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</row>
    <row r="91" spans="1:7" ht="15">
      <c r="A91" s="14" t="s">
        <v>20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</row>
    <row r="92" spans="1:7" ht="15">
      <c r="A92" s="14" t="s">
        <v>21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</row>
    <row r="93" spans="1:7" ht="15">
      <c r="A93" s="14" t="s">
        <v>22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27</v>
      </c>
    </row>
    <row r="94" spans="1:7" ht="15">
      <c r="A94" s="14" t="s">
        <v>23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</row>
    <row r="95" spans="1:7" ht="15">
      <c r="A95" s="14" t="s">
        <v>24</v>
      </c>
      <c r="B95" s="17">
        <v>0</v>
      </c>
      <c r="C95" s="17">
        <v>14076762</v>
      </c>
      <c r="D95" s="17">
        <v>14076762</v>
      </c>
      <c r="E95" s="17">
        <v>0</v>
      </c>
      <c r="F95" s="17">
        <v>0</v>
      </c>
      <c r="G95" s="17">
        <v>5181654.589999999</v>
      </c>
    </row>
    <row r="96" spans="1:7" ht="15">
      <c r="A96" s="14" t="s">
        <v>25</v>
      </c>
      <c r="B96" s="17">
        <v>0</v>
      </c>
      <c r="C96" s="17">
        <v>18700133</v>
      </c>
      <c r="D96" s="17">
        <v>18700133</v>
      </c>
      <c r="E96" s="17">
        <v>0</v>
      </c>
      <c r="F96" s="17">
        <v>0</v>
      </c>
      <c r="G96" s="17">
        <v>854320.8099999998</v>
      </c>
    </row>
    <row r="97" spans="1:7" ht="15">
      <c r="A97" s="14" t="s">
        <v>26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</row>
    <row r="98" spans="1:7" ht="15">
      <c r="A98" s="12" t="s">
        <v>27</v>
      </c>
      <c r="B98" s="13">
        <f>SUM(B99:B107)</f>
        <v>194965042</v>
      </c>
      <c r="C98" s="13">
        <f aca="true" t="shared" si="15" ref="C98:F98">SUM(C99:C107)</f>
        <v>33199403.52</v>
      </c>
      <c r="D98" s="13">
        <f t="shared" si="15"/>
        <v>228164445.52</v>
      </c>
      <c r="E98" s="13">
        <f t="shared" si="15"/>
        <v>30729845.51</v>
      </c>
      <c r="F98" s="13">
        <f t="shared" si="15"/>
        <v>21026542.98</v>
      </c>
      <c r="G98" s="13">
        <f t="shared" si="14"/>
        <v>197434600.01000002</v>
      </c>
    </row>
    <row r="99" spans="1:7" ht="15">
      <c r="A99" s="14" t="s">
        <v>28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315.52</v>
      </c>
    </row>
    <row r="100" spans="1:7" ht="15">
      <c r="A100" s="19" t="s">
        <v>29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ht="15">
      <c r="A101" s="14" t="s">
        <v>30</v>
      </c>
      <c r="B101" s="17">
        <v>0</v>
      </c>
      <c r="C101" s="17">
        <v>25195324.05</v>
      </c>
      <c r="D101" s="17">
        <v>25195324.05</v>
      </c>
      <c r="E101" s="17">
        <v>0</v>
      </c>
      <c r="F101" s="17">
        <v>0</v>
      </c>
      <c r="G101" s="17">
        <v>2155184.4300000006</v>
      </c>
    </row>
    <row r="102" spans="1:7" ht="15">
      <c r="A102" s="14" t="s">
        <v>31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</row>
    <row r="103" spans="1:7" ht="15">
      <c r="A103" s="14" t="s">
        <v>32</v>
      </c>
      <c r="B103" s="17">
        <v>194965042</v>
      </c>
      <c r="C103" s="17">
        <v>7364967.35</v>
      </c>
      <c r="D103" s="17">
        <v>202330009.35</v>
      </c>
      <c r="E103" s="17">
        <v>30729845.51</v>
      </c>
      <c r="F103" s="17">
        <v>21026542.98</v>
      </c>
      <c r="G103" s="17">
        <v>3368744.3600000003</v>
      </c>
    </row>
    <row r="104" spans="1:7" ht="15">
      <c r="A104" s="14" t="s">
        <v>33</v>
      </c>
      <c r="B104" s="17">
        <v>0</v>
      </c>
      <c r="C104" s="17">
        <v>639112.12</v>
      </c>
      <c r="D104" s="17">
        <v>639112.12</v>
      </c>
      <c r="E104" s="17">
        <v>0</v>
      </c>
      <c r="F104" s="17">
        <v>0</v>
      </c>
      <c r="G104" s="17">
        <v>569112.12</v>
      </c>
    </row>
    <row r="105" spans="1:7" ht="15">
      <c r="A105" s="14" t="s">
        <v>34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</row>
    <row r="106" spans="1:7" ht="15">
      <c r="A106" s="14" t="s">
        <v>35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</row>
    <row r="107" spans="1:7" ht="15">
      <c r="A107" s="14" t="s">
        <v>36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298000</v>
      </c>
    </row>
    <row r="108" spans="1:7" ht="15">
      <c r="A108" s="12" t="s">
        <v>37</v>
      </c>
      <c r="B108" s="13">
        <f>SUM(B109:B117)</f>
        <v>119600000</v>
      </c>
      <c r="C108" s="13">
        <f aca="true" t="shared" si="16" ref="C108:F108">SUM(C109:C117)</f>
        <v>116451167.58999999</v>
      </c>
      <c r="D108" s="13">
        <f t="shared" si="16"/>
        <v>236051167.59</v>
      </c>
      <c r="E108" s="13">
        <f t="shared" si="16"/>
        <v>36694088.260000005</v>
      </c>
      <c r="F108" s="13">
        <f t="shared" si="16"/>
        <v>36694088.260000005</v>
      </c>
      <c r="G108" s="13">
        <f t="shared" si="14"/>
        <v>199357079.32999998</v>
      </c>
    </row>
    <row r="109" spans="1:7" ht="15">
      <c r="A109" s="14" t="s">
        <v>38</v>
      </c>
      <c r="B109" s="17">
        <v>10000000</v>
      </c>
      <c r="C109" s="17">
        <v>2993764.1</v>
      </c>
      <c r="D109" s="17">
        <v>12993764.1</v>
      </c>
      <c r="E109" s="17">
        <v>2993764.1</v>
      </c>
      <c r="F109" s="17">
        <v>2993764.1</v>
      </c>
      <c r="G109" s="17">
        <v>3004758.35</v>
      </c>
    </row>
    <row r="110" spans="1:7" ht="15">
      <c r="A110" s="14" t="s">
        <v>39</v>
      </c>
      <c r="B110" s="17">
        <v>109600000</v>
      </c>
      <c r="C110" s="17">
        <v>108057996.69</v>
      </c>
      <c r="D110" s="17">
        <v>217657996.69</v>
      </c>
      <c r="E110" s="17">
        <v>30848805.35</v>
      </c>
      <c r="F110" s="17">
        <v>30848805.35</v>
      </c>
      <c r="G110" s="17">
        <v>60846251.43</v>
      </c>
    </row>
    <row r="111" spans="1:7" ht="15">
      <c r="A111" s="14" t="s">
        <v>40</v>
      </c>
      <c r="B111" s="17">
        <v>0</v>
      </c>
      <c r="C111" s="17">
        <v>931350</v>
      </c>
      <c r="D111" s="17">
        <v>931350</v>
      </c>
      <c r="E111" s="17">
        <v>0</v>
      </c>
      <c r="F111" s="17">
        <v>0</v>
      </c>
      <c r="G111" s="17">
        <v>32400</v>
      </c>
    </row>
    <row r="112" spans="1:7" ht="15">
      <c r="A112" s="14" t="s">
        <v>41</v>
      </c>
      <c r="B112" s="17">
        <v>0</v>
      </c>
      <c r="C112" s="17">
        <v>4468056.8</v>
      </c>
      <c r="D112" s="17">
        <v>4468056.8</v>
      </c>
      <c r="E112" s="17">
        <v>2851518.81</v>
      </c>
      <c r="F112" s="17">
        <v>2851518.81</v>
      </c>
      <c r="G112" s="17">
        <v>5806857.6</v>
      </c>
    </row>
    <row r="113" spans="1:7" ht="15">
      <c r="A113" s="14" t="s">
        <v>42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f t="shared" si="14"/>
        <v>0</v>
      </c>
    </row>
    <row r="114" spans="1:7" ht="15">
      <c r="A114" s="14" t="s">
        <v>43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f t="shared" si="14"/>
        <v>0</v>
      </c>
    </row>
    <row r="115" spans="1:7" ht="15">
      <c r="A115" s="14" t="s">
        <v>44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f t="shared" si="14"/>
        <v>0</v>
      </c>
    </row>
    <row r="116" spans="1:7" ht="15">
      <c r="A116" s="14" t="s">
        <v>45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f t="shared" si="14"/>
        <v>0</v>
      </c>
    </row>
    <row r="117" spans="1:7" ht="15">
      <c r="A117" s="14" t="s">
        <v>46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f t="shared" si="14"/>
        <v>0</v>
      </c>
    </row>
    <row r="118" spans="1:7" ht="15">
      <c r="A118" s="12" t="s">
        <v>47</v>
      </c>
      <c r="B118" s="13">
        <f>SUM(B119:B127)</f>
        <v>4536679</v>
      </c>
      <c r="C118" s="13">
        <f aca="true" t="shared" si="17" ref="C118:F118">SUM(C119:C127)</f>
        <v>13526429.3</v>
      </c>
      <c r="D118" s="13">
        <f t="shared" si="17"/>
        <v>18063108.3</v>
      </c>
      <c r="E118" s="13">
        <f t="shared" si="17"/>
        <v>4084829.35</v>
      </c>
      <c r="F118" s="13">
        <f t="shared" si="17"/>
        <v>4084829.35</v>
      </c>
      <c r="G118" s="13">
        <f t="shared" si="14"/>
        <v>13978278.950000001</v>
      </c>
    </row>
    <row r="119" spans="1:7" ht="15">
      <c r="A119" s="14" t="s">
        <v>48</v>
      </c>
      <c r="B119" s="17">
        <v>4536679</v>
      </c>
      <c r="C119" s="17">
        <v>2922348.55</v>
      </c>
      <c r="D119" s="17">
        <v>7459027.55</v>
      </c>
      <c r="E119" s="17">
        <v>1097348.4</v>
      </c>
      <c r="F119" s="17">
        <v>1097348.4</v>
      </c>
      <c r="G119" s="17">
        <v>5052014.43</v>
      </c>
    </row>
    <row r="120" spans="1:7" ht="15">
      <c r="A120" s="14" t="s">
        <v>49</v>
      </c>
      <c r="B120" s="17">
        <v>0</v>
      </c>
      <c r="C120" s="17">
        <v>495500</v>
      </c>
      <c r="D120" s="17">
        <v>495500</v>
      </c>
      <c r="E120" s="17">
        <v>0</v>
      </c>
      <c r="F120" s="17">
        <v>0</v>
      </c>
      <c r="G120" s="17">
        <v>119868.20999999996</v>
      </c>
    </row>
    <row r="121" spans="1:7" ht="15">
      <c r="A121" s="14" t="s">
        <v>50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7" ht="15">
      <c r="A122" s="14" t="s">
        <v>51</v>
      </c>
      <c r="B122" s="17">
        <v>0</v>
      </c>
      <c r="C122" s="17">
        <v>3780000</v>
      </c>
      <c r="D122" s="17">
        <v>3780000</v>
      </c>
      <c r="E122" s="17">
        <v>0</v>
      </c>
      <c r="F122" s="17">
        <v>0</v>
      </c>
      <c r="G122" s="17">
        <v>43167.949999999255</v>
      </c>
    </row>
    <row r="123" spans="1:7" ht="15">
      <c r="A123" s="14" t="s">
        <v>52</v>
      </c>
      <c r="B123" s="17">
        <v>0</v>
      </c>
      <c r="C123" s="17">
        <v>2721600</v>
      </c>
      <c r="D123" s="17">
        <v>2721600</v>
      </c>
      <c r="E123" s="17">
        <v>0</v>
      </c>
      <c r="F123" s="17">
        <v>0</v>
      </c>
      <c r="G123" s="17">
        <v>2628000.7199999997</v>
      </c>
    </row>
    <row r="124" spans="1:7" ht="15">
      <c r="A124" s="14" t="s">
        <v>53</v>
      </c>
      <c r="B124" s="17">
        <v>0</v>
      </c>
      <c r="C124" s="17">
        <v>619499.8</v>
      </c>
      <c r="D124" s="17">
        <v>619499.8</v>
      </c>
      <c r="E124" s="17">
        <v>0</v>
      </c>
      <c r="F124" s="17">
        <v>0</v>
      </c>
      <c r="G124" s="17">
        <v>192861.24000000002</v>
      </c>
    </row>
    <row r="125" spans="1:7" ht="15">
      <c r="A125" s="14" t="s">
        <v>54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</row>
    <row r="126" spans="1:7" ht="15">
      <c r="A126" s="14" t="s">
        <v>55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</row>
    <row r="127" spans="1:7" ht="15">
      <c r="A127" s="14" t="s">
        <v>56</v>
      </c>
      <c r="B127" s="17">
        <v>0</v>
      </c>
      <c r="C127" s="17">
        <v>2987480.95</v>
      </c>
      <c r="D127" s="17">
        <v>2987480.95</v>
      </c>
      <c r="E127" s="17">
        <v>2987480.95</v>
      </c>
      <c r="F127" s="17">
        <v>2987480.95</v>
      </c>
      <c r="G127" s="17">
        <v>3018000</v>
      </c>
    </row>
    <row r="128" spans="1:7" ht="15">
      <c r="A128" s="12" t="s">
        <v>57</v>
      </c>
      <c r="B128" s="13">
        <f>SUM(B129:B131)</f>
        <v>306050392</v>
      </c>
      <c r="C128" s="13">
        <f aca="true" t="shared" si="18" ref="C128:F128">SUM(C129:C131)</f>
        <v>634587000.8</v>
      </c>
      <c r="D128" s="13">
        <f t="shared" si="18"/>
        <v>940637392.8</v>
      </c>
      <c r="E128" s="13">
        <f t="shared" si="18"/>
        <v>59459440.18</v>
      </c>
      <c r="F128" s="13">
        <f t="shared" si="18"/>
        <v>53370665.07</v>
      </c>
      <c r="G128" s="13">
        <f t="shared" si="14"/>
        <v>881177952.62</v>
      </c>
    </row>
    <row r="129" spans="1:7" ht="15">
      <c r="A129" s="14" t="s">
        <v>58</v>
      </c>
      <c r="B129" s="17">
        <v>299050392</v>
      </c>
      <c r="C129" s="17">
        <v>477331308</v>
      </c>
      <c r="D129" s="17">
        <v>776381700</v>
      </c>
      <c r="E129" s="17">
        <v>54865727.96</v>
      </c>
      <c r="F129" s="17">
        <v>48776952.85</v>
      </c>
      <c r="G129" s="17">
        <v>552301154.36</v>
      </c>
    </row>
    <row r="130" spans="1:7" ht="15">
      <c r="A130" s="14" t="s">
        <v>59</v>
      </c>
      <c r="B130" s="17">
        <v>7000000</v>
      </c>
      <c r="C130" s="17">
        <v>157255692.8</v>
      </c>
      <c r="D130" s="17">
        <v>164255692.8</v>
      </c>
      <c r="E130" s="17">
        <v>4593712.22</v>
      </c>
      <c r="F130" s="17">
        <v>4593712.22</v>
      </c>
      <c r="G130" s="17">
        <v>158813982.01999995</v>
      </c>
    </row>
    <row r="131" spans="1:7" ht="15">
      <c r="A131" s="14" t="s">
        <v>60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</row>
    <row r="132" spans="1:7" ht="15">
      <c r="A132" s="12" t="s">
        <v>61</v>
      </c>
      <c r="B132" s="13">
        <f>SUM(B133:B140)</f>
        <v>0</v>
      </c>
      <c r="C132" s="13">
        <f aca="true" t="shared" si="19" ref="C132:F132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4"/>
        <v>0</v>
      </c>
    </row>
    <row r="133" spans="1:7" ht="15">
      <c r="A133" s="14" t="s">
        <v>62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</row>
    <row r="134" spans="1:7" ht="15">
      <c r="A134" s="14" t="s">
        <v>63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</row>
    <row r="135" spans="1:7" ht="15">
      <c r="A135" s="14" t="s">
        <v>64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</row>
    <row r="136" spans="1:7" ht="15">
      <c r="A136" s="14" t="s">
        <v>65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</row>
    <row r="137" spans="1:7" ht="15">
      <c r="A137" s="14" t="s">
        <v>66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</row>
    <row r="138" spans="1:7" ht="15">
      <c r="A138" s="14" t="s">
        <v>67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</row>
    <row r="139" spans="1:7" ht="15">
      <c r="A139" s="14" t="s">
        <v>68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f t="shared" si="14"/>
        <v>0</v>
      </c>
    </row>
    <row r="140" spans="1:7" ht="15">
      <c r="A140" s="14" t="s">
        <v>69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</row>
    <row r="141" spans="1:7" ht="15">
      <c r="A141" s="12" t="s">
        <v>70</v>
      </c>
      <c r="B141" s="13">
        <f>SUM(B142:B144)</f>
        <v>0</v>
      </c>
      <c r="C141" s="13">
        <f aca="true" t="shared" si="20" ref="C141:F141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4"/>
        <v>0</v>
      </c>
    </row>
    <row r="142" spans="1:7" ht="15">
      <c r="A142" s="14" t="s">
        <v>71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f t="shared" si="14"/>
        <v>0</v>
      </c>
    </row>
    <row r="143" spans="1:7" ht="15">
      <c r="A143" s="14" t="s">
        <v>72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</row>
    <row r="144" spans="1:7" ht="15">
      <c r="A144" s="14" t="s">
        <v>73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</row>
    <row r="145" spans="1:7" ht="15">
      <c r="A145" s="12" t="s">
        <v>74</v>
      </c>
      <c r="B145" s="13">
        <f>SUM(B146:B152)</f>
        <v>0</v>
      </c>
      <c r="C145" s="13">
        <f aca="true" t="shared" si="21" ref="C145:F145">SUM(C146:C152)</f>
        <v>189370945</v>
      </c>
      <c r="D145" s="13">
        <f t="shared" si="21"/>
        <v>189370945</v>
      </c>
      <c r="E145" s="13">
        <f t="shared" si="21"/>
        <v>49129346.35</v>
      </c>
      <c r="F145" s="13">
        <f t="shared" si="21"/>
        <v>49129346.35</v>
      </c>
      <c r="G145" s="13">
        <f aca="true" t="shared" si="22" ref="G145">D145-E145</f>
        <v>140241598.65</v>
      </c>
    </row>
    <row r="146" spans="1:7" ht="15">
      <c r="A146" s="14" t="s">
        <v>75</v>
      </c>
      <c r="B146" s="17">
        <v>0</v>
      </c>
      <c r="C146" s="17">
        <v>69091825</v>
      </c>
      <c r="D146" s="17">
        <v>69091825</v>
      </c>
      <c r="E146" s="17">
        <v>16997326.34</v>
      </c>
      <c r="F146" s="17">
        <v>16997326.34</v>
      </c>
      <c r="G146" s="17">
        <v>0</v>
      </c>
    </row>
    <row r="147" spans="1:7" ht="15">
      <c r="A147" s="14" t="s">
        <v>76</v>
      </c>
      <c r="B147" s="17">
        <v>0</v>
      </c>
      <c r="C147" s="17">
        <v>118353456</v>
      </c>
      <c r="D147" s="17">
        <v>118353456</v>
      </c>
      <c r="E147" s="17">
        <v>32132020.01</v>
      </c>
      <c r="F147" s="17">
        <v>32132020.01</v>
      </c>
      <c r="G147" s="17">
        <v>1266608.5100000054</v>
      </c>
    </row>
    <row r="148" spans="1:7" ht="15">
      <c r="A148" s="14" t="s">
        <v>77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</row>
    <row r="149" spans="1:7" ht="15">
      <c r="A149" s="14" t="s">
        <v>78</v>
      </c>
      <c r="B149" s="17">
        <v>0</v>
      </c>
      <c r="C149" s="17">
        <v>304464</v>
      </c>
      <c r="D149" s="17">
        <v>304464</v>
      </c>
      <c r="E149" s="17">
        <v>0</v>
      </c>
      <c r="F149" s="17">
        <v>0</v>
      </c>
      <c r="G149" s="17">
        <v>187840.97999999998</v>
      </c>
    </row>
    <row r="150" spans="1:7" ht="15">
      <c r="A150" s="14" t="s">
        <v>79</v>
      </c>
      <c r="B150" s="17">
        <v>0</v>
      </c>
      <c r="C150" s="17">
        <v>1621200</v>
      </c>
      <c r="D150" s="17">
        <v>1621200</v>
      </c>
      <c r="E150" s="17">
        <v>0</v>
      </c>
      <c r="F150" s="17">
        <v>0</v>
      </c>
      <c r="G150" s="17">
        <v>0</v>
      </c>
    </row>
    <row r="151" spans="1:7" ht="15">
      <c r="A151" s="14" t="s">
        <v>80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</row>
    <row r="152" spans="1:7" ht="15">
      <c r="A152" s="14" t="s">
        <v>81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</row>
    <row r="153" spans="1:7" ht="15">
      <c r="A153" s="12"/>
      <c r="B153" s="17"/>
      <c r="C153" s="17"/>
      <c r="D153" s="17"/>
      <c r="E153" s="17"/>
      <c r="F153" s="17"/>
      <c r="G153" s="17"/>
    </row>
    <row r="154" spans="1:7" ht="15">
      <c r="A154" s="18" t="s">
        <v>83</v>
      </c>
      <c r="B154" s="13">
        <f>B4+B79</f>
        <v>5040583255</v>
      </c>
      <c r="C154" s="13">
        <f aca="true" t="shared" si="23" ref="C154:G154">C4+C79</f>
        <v>2048135183.0900002</v>
      </c>
      <c r="D154" s="13">
        <f t="shared" si="23"/>
        <v>7088718438.089999</v>
      </c>
      <c r="E154" s="13">
        <f t="shared" si="23"/>
        <v>1050735126.56</v>
      </c>
      <c r="F154" s="13">
        <f t="shared" si="23"/>
        <v>969818674.86</v>
      </c>
      <c r="G154" s="13">
        <f t="shared" si="23"/>
        <v>2533459608.11</v>
      </c>
    </row>
    <row r="155" spans="1:7" ht="15">
      <c r="A155" s="21"/>
      <c r="B155" s="20"/>
      <c r="C155" s="20"/>
      <c r="D155" s="20"/>
      <c r="E155" s="20"/>
      <c r="F155" s="20"/>
      <c r="G155" s="20"/>
    </row>
    <row r="164" spans="1:5" ht="15">
      <c r="A164" s="23"/>
      <c r="C164" s="23"/>
      <c r="D164" s="23"/>
      <c r="E164" s="23"/>
    </row>
    <row r="165" spans="1:5" ht="15">
      <c r="A165" s="24" t="s">
        <v>84</v>
      </c>
      <c r="C165" s="25" t="s">
        <v>85</v>
      </c>
      <c r="D165" s="25"/>
      <c r="E165" s="25"/>
    </row>
    <row r="166" spans="1:5" ht="15">
      <c r="A166" s="26" t="s">
        <v>86</v>
      </c>
      <c r="C166" s="25" t="s">
        <v>87</v>
      </c>
      <c r="D166" s="25"/>
      <c r="E166" s="25"/>
    </row>
  </sheetData>
  <mergeCells count="4">
    <mergeCell ref="A1:G1"/>
    <mergeCell ref="B2:F2"/>
    <mergeCell ref="C165:E165"/>
    <mergeCell ref="C166:E16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22"/>
  <sheetViews>
    <sheetView workbookViewId="0" topLeftCell="A1">
      <selection activeCell="A11" sqref="A11"/>
    </sheetView>
  </sheetViews>
  <sheetFormatPr defaultColWidth="12.00390625" defaultRowHeight="15"/>
  <cols>
    <col min="1" max="1" width="68.421875" style="30" customWidth="1"/>
    <col min="2" max="2" width="14.00390625" style="30" bestFit="1" customWidth="1"/>
    <col min="3" max="3" width="14.28125" style="30" bestFit="1" customWidth="1"/>
    <col min="4" max="5" width="14.00390625" style="30" bestFit="1" customWidth="1"/>
    <col min="6" max="6" width="12.421875" style="30" bestFit="1" customWidth="1"/>
    <col min="7" max="7" width="16.00390625" style="30" bestFit="1" customWidth="1"/>
    <col min="8" max="16384" width="12.00390625" style="30" customWidth="1"/>
  </cols>
  <sheetData>
    <row r="1" spans="1:7" ht="65.25" customHeight="1">
      <c r="A1" s="27" t="s">
        <v>88</v>
      </c>
      <c r="B1" s="28"/>
      <c r="C1" s="28"/>
      <c r="D1" s="28"/>
      <c r="E1" s="28"/>
      <c r="F1" s="28"/>
      <c r="G1" s="29"/>
    </row>
    <row r="2" spans="1:7" ht="11.25">
      <c r="A2" s="31"/>
      <c r="B2" s="32" t="s">
        <v>0</v>
      </c>
      <c r="C2" s="32"/>
      <c r="D2" s="32"/>
      <c r="E2" s="32"/>
      <c r="F2" s="32"/>
      <c r="G2" s="31"/>
    </row>
    <row r="3" spans="1:7" ht="20.4">
      <c r="A3" s="33" t="s">
        <v>1</v>
      </c>
      <c r="B3" s="34" t="s">
        <v>2</v>
      </c>
      <c r="C3" s="34" t="s">
        <v>89</v>
      </c>
      <c r="D3" s="34" t="s">
        <v>90</v>
      </c>
      <c r="E3" s="34" t="s">
        <v>5</v>
      </c>
      <c r="F3" s="34" t="s">
        <v>91</v>
      </c>
      <c r="G3" s="33" t="s">
        <v>92</v>
      </c>
    </row>
    <row r="4" spans="1:7" ht="15">
      <c r="A4" s="35" t="s">
        <v>93</v>
      </c>
      <c r="B4" s="36"/>
      <c r="C4" s="36"/>
      <c r="D4" s="36"/>
      <c r="E4" s="36"/>
      <c r="F4" s="36"/>
      <c r="G4" s="37"/>
    </row>
    <row r="5" spans="1:7" ht="15">
      <c r="A5" s="38" t="s">
        <v>94</v>
      </c>
      <c r="B5" s="39">
        <f aca="true" t="shared" si="0" ref="B5:G5">SUM(B6:B81)</f>
        <v>4065431138</v>
      </c>
      <c r="C5" s="39">
        <f t="shared" si="0"/>
        <v>1030617806.8800001</v>
      </c>
      <c r="D5" s="39">
        <f t="shared" si="0"/>
        <v>5096048944.879999</v>
      </c>
      <c r="E5" s="39">
        <f t="shared" si="0"/>
        <v>761249006.8500003</v>
      </c>
      <c r="F5" s="39">
        <f t="shared" si="0"/>
        <v>701067219.72</v>
      </c>
      <c r="G5" s="40">
        <f t="shared" si="0"/>
        <v>4334799938.03</v>
      </c>
    </row>
    <row r="6" spans="1:7" ht="15">
      <c r="A6" s="41" t="s">
        <v>95</v>
      </c>
      <c r="B6" s="42">
        <v>2565250</v>
      </c>
      <c r="C6" s="42">
        <v>0</v>
      </c>
      <c r="D6" s="42">
        <v>2565250</v>
      </c>
      <c r="E6" s="42">
        <v>608906.66</v>
      </c>
      <c r="F6" s="42">
        <v>574166.77</v>
      </c>
      <c r="G6" s="43">
        <f aca="true" t="shared" si="1" ref="G6:G69">D6-E6</f>
        <v>1956343.3399999999</v>
      </c>
    </row>
    <row r="7" spans="1:7" ht="15">
      <c r="A7" s="41" t="s">
        <v>96</v>
      </c>
      <c r="B7" s="42">
        <v>3309819</v>
      </c>
      <c r="C7" s="42">
        <v>-176352.56</v>
      </c>
      <c r="D7" s="42">
        <v>3133466.44</v>
      </c>
      <c r="E7" s="42">
        <v>639132.13</v>
      </c>
      <c r="F7" s="42">
        <v>639132.13</v>
      </c>
      <c r="G7" s="43">
        <f t="shared" si="1"/>
        <v>2494334.31</v>
      </c>
    </row>
    <row r="8" spans="1:7" ht="15">
      <c r="A8" s="41" t="s">
        <v>97</v>
      </c>
      <c r="B8" s="42">
        <v>19009569</v>
      </c>
      <c r="C8" s="42">
        <v>-1056352.55</v>
      </c>
      <c r="D8" s="42">
        <v>17953216.45</v>
      </c>
      <c r="E8" s="42">
        <v>4100376.14</v>
      </c>
      <c r="F8" s="42">
        <v>3696077.34</v>
      </c>
      <c r="G8" s="43">
        <f t="shared" si="1"/>
        <v>13852840.309999999</v>
      </c>
    </row>
    <row r="9" spans="1:7" ht="15">
      <c r="A9" s="41" t="s">
        <v>98</v>
      </c>
      <c r="B9" s="42">
        <v>2123820</v>
      </c>
      <c r="C9" s="42">
        <v>0</v>
      </c>
      <c r="D9" s="42">
        <v>2123820</v>
      </c>
      <c r="E9" s="42">
        <v>521640</v>
      </c>
      <c r="F9" s="42">
        <v>521640</v>
      </c>
      <c r="G9" s="43">
        <f t="shared" si="1"/>
        <v>1602180</v>
      </c>
    </row>
    <row r="10" spans="1:7" ht="15">
      <c r="A10" s="41" t="s">
        <v>99</v>
      </c>
      <c r="B10" s="42">
        <v>12201359</v>
      </c>
      <c r="C10" s="42">
        <v>107416.4</v>
      </c>
      <c r="D10" s="42">
        <v>12308775.4</v>
      </c>
      <c r="E10" s="42">
        <v>2594418.45</v>
      </c>
      <c r="F10" s="42">
        <v>2483694.67</v>
      </c>
      <c r="G10" s="43">
        <f t="shared" si="1"/>
        <v>9714356.95</v>
      </c>
    </row>
    <row r="11" spans="1:7" ht="15">
      <c r="A11" s="41" t="s">
        <v>100</v>
      </c>
      <c r="B11" s="42">
        <v>9224032</v>
      </c>
      <c r="C11" s="42">
        <v>63886.7</v>
      </c>
      <c r="D11" s="42">
        <v>9287918.7</v>
      </c>
      <c r="E11" s="42">
        <v>1723658.38</v>
      </c>
      <c r="F11" s="42">
        <v>1654768.44</v>
      </c>
      <c r="G11" s="43">
        <f t="shared" si="1"/>
        <v>7564260.319999999</v>
      </c>
    </row>
    <row r="12" spans="1:7" ht="15">
      <c r="A12" s="41" t="s">
        <v>101</v>
      </c>
      <c r="B12" s="42">
        <v>102189</v>
      </c>
      <c r="C12" s="42">
        <v>33037</v>
      </c>
      <c r="D12" s="42">
        <v>135226</v>
      </c>
      <c r="E12" s="42">
        <v>706</v>
      </c>
      <c r="F12" s="42">
        <v>706</v>
      </c>
      <c r="G12" s="43">
        <f t="shared" si="1"/>
        <v>134520</v>
      </c>
    </row>
    <row r="13" spans="1:7" ht="15">
      <c r="A13" s="41" t="s">
        <v>102</v>
      </c>
      <c r="B13" s="42">
        <v>26631151</v>
      </c>
      <c r="C13" s="42">
        <v>11735.92</v>
      </c>
      <c r="D13" s="42">
        <v>26642886.92</v>
      </c>
      <c r="E13" s="42">
        <v>3370951.62</v>
      </c>
      <c r="F13" s="42">
        <v>3124794.39</v>
      </c>
      <c r="G13" s="43">
        <f t="shared" si="1"/>
        <v>23271935.3</v>
      </c>
    </row>
    <row r="14" spans="1:7" ht="15">
      <c r="A14" s="41" t="s">
        <v>103</v>
      </c>
      <c r="B14" s="42">
        <v>1450740</v>
      </c>
      <c r="C14" s="42">
        <v>6037</v>
      </c>
      <c r="D14" s="42">
        <v>1456777</v>
      </c>
      <c r="E14" s="42">
        <v>92252.88</v>
      </c>
      <c r="F14" s="42">
        <v>81115.17</v>
      </c>
      <c r="G14" s="43">
        <f t="shared" si="1"/>
        <v>1364524.12</v>
      </c>
    </row>
    <row r="15" spans="1:7" ht="15">
      <c r="A15" s="41" t="s">
        <v>104</v>
      </c>
      <c r="B15" s="42">
        <v>11634291</v>
      </c>
      <c r="C15" s="42">
        <v>4518885.17</v>
      </c>
      <c r="D15" s="42">
        <v>16153176.17</v>
      </c>
      <c r="E15" s="42">
        <v>2485014.44</v>
      </c>
      <c r="F15" s="42">
        <v>2437153.18</v>
      </c>
      <c r="G15" s="43">
        <f t="shared" si="1"/>
        <v>13668161.73</v>
      </c>
    </row>
    <row r="16" spans="1:7" ht="15">
      <c r="A16" s="41" t="s">
        <v>105</v>
      </c>
      <c r="B16" s="42">
        <v>24631695</v>
      </c>
      <c r="C16" s="42">
        <v>76948.53</v>
      </c>
      <c r="D16" s="42">
        <v>24708643.53</v>
      </c>
      <c r="E16" s="42">
        <v>4160560.3</v>
      </c>
      <c r="F16" s="42">
        <v>4070905.5</v>
      </c>
      <c r="G16" s="43">
        <f t="shared" si="1"/>
        <v>20548083.23</v>
      </c>
    </row>
    <row r="17" spans="1:7" ht="15">
      <c r="A17" s="41" t="s">
        <v>106</v>
      </c>
      <c r="B17" s="42">
        <v>5897124</v>
      </c>
      <c r="C17" s="42">
        <v>0</v>
      </c>
      <c r="D17" s="42">
        <v>5897124</v>
      </c>
      <c r="E17" s="42">
        <v>1337105.15</v>
      </c>
      <c r="F17" s="42">
        <v>1302333.72</v>
      </c>
      <c r="G17" s="43">
        <f t="shared" si="1"/>
        <v>4560018.85</v>
      </c>
    </row>
    <row r="18" spans="1:7" ht="15">
      <c r="A18" s="41" t="s">
        <v>107</v>
      </c>
      <c r="B18" s="42">
        <v>5982726</v>
      </c>
      <c r="C18" s="42">
        <v>25137.78</v>
      </c>
      <c r="D18" s="42">
        <v>6007863.78</v>
      </c>
      <c r="E18" s="42">
        <v>1261156.25</v>
      </c>
      <c r="F18" s="42">
        <v>1213591.17</v>
      </c>
      <c r="G18" s="43">
        <f t="shared" si="1"/>
        <v>4746707.53</v>
      </c>
    </row>
    <row r="19" spans="1:7" ht="15">
      <c r="A19" s="41" t="s">
        <v>108</v>
      </c>
      <c r="B19" s="42">
        <v>19928378</v>
      </c>
      <c r="C19" s="42">
        <v>9785.18</v>
      </c>
      <c r="D19" s="42">
        <v>19938163.18</v>
      </c>
      <c r="E19" s="42">
        <v>3417991</v>
      </c>
      <c r="F19" s="42">
        <v>3340612.72</v>
      </c>
      <c r="G19" s="43">
        <f t="shared" si="1"/>
        <v>16520172.18</v>
      </c>
    </row>
    <row r="20" spans="1:7" ht="15">
      <c r="A20" s="41" t="s">
        <v>109</v>
      </c>
      <c r="B20" s="42">
        <v>17773229</v>
      </c>
      <c r="C20" s="42">
        <v>2647338.25</v>
      </c>
      <c r="D20" s="42">
        <v>20420567.25</v>
      </c>
      <c r="E20" s="42">
        <v>3311346.95</v>
      </c>
      <c r="F20" s="42">
        <v>3196293.26</v>
      </c>
      <c r="G20" s="43">
        <f t="shared" si="1"/>
        <v>17109220.3</v>
      </c>
    </row>
    <row r="21" spans="1:7" ht="15">
      <c r="A21" s="41" t="s">
        <v>110</v>
      </c>
      <c r="B21" s="42">
        <v>11833550</v>
      </c>
      <c r="C21" s="42">
        <v>107095.36</v>
      </c>
      <c r="D21" s="42">
        <v>11940645.36</v>
      </c>
      <c r="E21" s="42">
        <v>1810907.9</v>
      </c>
      <c r="F21" s="42">
        <v>1757280.97</v>
      </c>
      <c r="G21" s="43">
        <f t="shared" si="1"/>
        <v>10129737.459999999</v>
      </c>
    </row>
    <row r="22" spans="1:7" ht="15">
      <c r="A22" s="41" t="s">
        <v>111</v>
      </c>
      <c r="B22" s="42">
        <v>8468535</v>
      </c>
      <c r="C22" s="42">
        <v>198473.98</v>
      </c>
      <c r="D22" s="42">
        <v>8667008.98</v>
      </c>
      <c r="E22" s="42">
        <v>1639770.59</v>
      </c>
      <c r="F22" s="42">
        <v>1567136.93</v>
      </c>
      <c r="G22" s="43">
        <f t="shared" si="1"/>
        <v>7027238.390000001</v>
      </c>
    </row>
    <row r="23" spans="1:7" ht="15">
      <c r="A23" s="41" t="s">
        <v>112</v>
      </c>
      <c r="B23" s="42">
        <v>1847184</v>
      </c>
      <c r="C23" s="42">
        <v>0</v>
      </c>
      <c r="D23" s="42">
        <v>1847184</v>
      </c>
      <c r="E23" s="42">
        <v>417559.33</v>
      </c>
      <c r="F23" s="42">
        <v>409665.11</v>
      </c>
      <c r="G23" s="43">
        <f t="shared" si="1"/>
        <v>1429624.67</v>
      </c>
    </row>
    <row r="24" spans="1:7" ht="15">
      <c r="A24" s="41" t="s">
        <v>113</v>
      </c>
      <c r="B24" s="42">
        <v>8404931</v>
      </c>
      <c r="C24" s="42">
        <v>25396.13</v>
      </c>
      <c r="D24" s="42">
        <v>8430327.13</v>
      </c>
      <c r="E24" s="42">
        <v>1423292.12</v>
      </c>
      <c r="F24" s="42">
        <v>1388496</v>
      </c>
      <c r="G24" s="43">
        <f t="shared" si="1"/>
        <v>7007035.010000001</v>
      </c>
    </row>
    <row r="25" spans="1:7" ht="15">
      <c r="A25" s="41" t="s">
        <v>114</v>
      </c>
      <c r="B25" s="42">
        <v>18208340</v>
      </c>
      <c r="C25" s="42">
        <v>1979008.08</v>
      </c>
      <c r="D25" s="42">
        <v>20187348.08</v>
      </c>
      <c r="E25" s="42">
        <v>3465724.55</v>
      </c>
      <c r="F25" s="42">
        <v>3307430.62</v>
      </c>
      <c r="G25" s="43">
        <f t="shared" si="1"/>
        <v>16721623.529999997</v>
      </c>
    </row>
    <row r="26" spans="1:7" ht="15">
      <c r="A26" s="41" t="s">
        <v>115</v>
      </c>
      <c r="B26" s="42">
        <v>25006376</v>
      </c>
      <c r="C26" s="42">
        <v>588251.15</v>
      </c>
      <c r="D26" s="42">
        <v>25594627.15</v>
      </c>
      <c r="E26" s="42">
        <v>2858377.21</v>
      </c>
      <c r="F26" s="42">
        <v>2717578.55</v>
      </c>
      <c r="G26" s="43">
        <f t="shared" si="1"/>
        <v>22736249.939999998</v>
      </c>
    </row>
    <row r="27" spans="1:7" ht="15">
      <c r="A27" s="41" t="s">
        <v>116</v>
      </c>
      <c r="B27" s="42">
        <v>111225418</v>
      </c>
      <c r="C27" s="42">
        <v>4123203.11</v>
      </c>
      <c r="D27" s="42">
        <v>115348621.11</v>
      </c>
      <c r="E27" s="42">
        <v>20147984.05</v>
      </c>
      <c r="F27" s="42">
        <v>18528679.84</v>
      </c>
      <c r="G27" s="43">
        <f t="shared" si="1"/>
        <v>95200637.06</v>
      </c>
    </row>
    <row r="28" spans="1:7" ht="15">
      <c r="A28" s="41" t="s">
        <v>117</v>
      </c>
      <c r="B28" s="42">
        <v>55209493</v>
      </c>
      <c r="C28" s="42">
        <v>9881424.67</v>
      </c>
      <c r="D28" s="42">
        <v>65090917.67</v>
      </c>
      <c r="E28" s="42">
        <v>16233178.36</v>
      </c>
      <c r="F28" s="42">
        <v>15763198.27</v>
      </c>
      <c r="G28" s="43">
        <f t="shared" si="1"/>
        <v>48857739.31</v>
      </c>
    </row>
    <row r="29" spans="1:7" ht="15">
      <c r="A29" s="41" t="s">
        <v>118</v>
      </c>
      <c r="B29" s="42">
        <v>8243889</v>
      </c>
      <c r="C29" s="42">
        <v>41671.69</v>
      </c>
      <c r="D29" s="42">
        <v>8285560.69</v>
      </c>
      <c r="E29" s="42">
        <v>1537752.37</v>
      </c>
      <c r="F29" s="42">
        <v>1499998.94</v>
      </c>
      <c r="G29" s="43">
        <f t="shared" si="1"/>
        <v>6747808.32</v>
      </c>
    </row>
    <row r="30" spans="1:7" ht="15">
      <c r="A30" s="41" t="s">
        <v>119</v>
      </c>
      <c r="B30" s="42">
        <v>43862262</v>
      </c>
      <c r="C30" s="42">
        <v>686592.04</v>
      </c>
      <c r="D30" s="42">
        <v>44548854.04</v>
      </c>
      <c r="E30" s="42">
        <v>8301897.86</v>
      </c>
      <c r="F30" s="42">
        <v>7928653.09</v>
      </c>
      <c r="G30" s="43">
        <f t="shared" si="1"/>
        <v>36246956.18</v>
      </c>
    </row>
    <row r="31" spans="1:7" ht="15">
      <c r="A31" s="41" t="s">
        <v>120</v>
      </c>
      <c r="B31" s="42">
        <v>18886504</v>
      </c>
      <c r="C31" s="42">
        <v>24749892.55</v>
      </c>
      <c r="D31" s="42">
        <v>43636396.55</v>
      </c>
      <c r="E31" s="42">
        <v>3691986.28</v>
      </c>
      <c r="F31" s="42">
        <v>3473982.73</v>
      </c>
      <c r="G31" s="43">
        <f t="shared" si="1"/>
        <v>39944410.269999996</v>
      </c>
    </row>
    <row r="32" spans="1:7" ht="15">
      <c r="A32" s="41" t="s">
        <v>121</v>
      </c>
      <c r="B32" s="42">
        <v>443583693</v>
      </c>
      <c r="C32" s="42">
        <v>27312973.95</v>
      </c>
      <c r="D32" s="42">
        <v>470896666.95</v>
      </c>
      <c r="E32" s="42">
        <v>56355242.96</v>
      </c>
      <c r="F32" s="42">
        <v>50735650.01</v>
      </c>
      <c r="G32" s="43">
        <f t="shared" si="1"/>
        <v>414541423.99</v>
      </c>
    </row>
    <row r="33" spans="1:7" ht="15">
      <c r="A33" s="41" t="s">
        <v>122</v>
      </c>
      <c r="B33" s="42">
        <v>329416676</v>
      </c>
      <c r="C33" s="42">
        <v>16990624.99</v>
      </c>
      <c r="D33" s="42">
        <v>346407300.99</v>
      </c>
      <c r="E33" s="42">
        <v>52029258.35</v>
      </c>
      <c r="F33" s="42">
        <v>49622339.65</v>
      </c>
      <c r="G33" s="43">
        <f t="shared" si="1"/>
        <v>294378042.64</v>
      </c>
    </row>
    <row r="34" spans="1:7" ht="15">
      <c r="A34" s="41" t="s">
        <v>123</v>
      </c>
      <c r="B34" s="42">
        <v>48553027</v>
      </c>
      <c r="C34" s="42">
        <v>14833439.33</v>
      </c>
      <c r="D34" s="42">
        <v>63386466.33</v>
      </c>
      <c r="E34" s="42">
        <v>7537604.75</v>
      </c>
      <c r="F34" s="42">
        <v>7208320.42</v>
      </c>
      <c r="G34" s="43">
        <f t="shared" si="1"/>
        <v>55848861.58</v>
      </c>
    </row>
    <row r="35" spans="1:7" ht="15">
      <c r="A35" s="41" t="s">
        <v>124</v>
      </c>
      <c r="B35" s="42">
        <v>51806516</v>
      </c>
      <c r="C35" s="42">
        <v>1113673.48</v>
      </c>
      <c r="D35" s="42">
        <v>52920189.48</v>
      </c>
      <c r="E35" s="42">
        <v>10671037.84</v>
      </c>
      <c r="F35" s="42">
        <v>10312033.42</v>
      </c>
      <c r="G35" s="43">
        <f t="shared" si="1"/>
        <v>42249151.64</v>
      </c>
    </row>
    <row r="36" spans="1:7" ht="15">
      <c r="A36" s="41" t="s">
        <v>125</v>
      </c>
      <c r="B36" s="42">
        <v>23488449</v>
      </c>
      <c r="C36" s="42">
        <v>4569389.96</v>
      </c>
      <c r="D36" s="42">
        <v>28057838.96</v>
      </c>
      <c r="E36" s="42">
        <v>4853239.51</v>
      </c>
      <c r="F36" s="42">
        <v>4727824.63</v>
      </c>
      <c r="G36" s="43">
        <f t="shared" si="1"/>
        <v>23204599.450000003</v>
      </c>
    </row>
    <row r="37" spans="1:7" ht="15">
      <c r="A37" s="41" t="s">
        <v>126</v>
      </c>
      <c r="B37" s="42">
        <v>17611236</v>
      </c>
      <c r="C37" s="42">
        <v>0</v>
      </c>
      <c r="D37" s="42">
        <v>17611236</v>
      </c>
      <c r="E37" s="42">
        <v>3351581.59</v>
      </c>
      <c r="F37" s="42">
        <v>3268930.12</v>
      </c>
      <c r="G37" s="43">
        <f t="shared" si="1"/>
        <v>14259654.41</v>
      </c>
    </row>
    <row r="38" spans="1:7" ht="15">
      <c r="A38" s="41" t="s">
        <v>127</v>
      </c>
      <c r="B38" s="42">
        <v>68643410</v>
      </c>
      <c r="C38" s="42">
        <v>31660073.87</v>
      </c>
      <c r="D38" s="42">
        <v>100303483.87</v>
      </c>
      <c r="E38" s="42">
        <v>10055402.95</v>
      </c>
      <c r="F38" s="42">
        <v>9790003.83</v>
      </c>
      <c r="G38" s="43">
        <f t="shared" si="1"/>
        <v>90248080.92</v>
      </c>
    </row>
    <row r="39" spans="1:7" ht="15">
      <c r="A39" s="41" t="s">
        <v>128</v>
      </c>
      <c r="B39" s="42">
        <v>6958161</v>
      </c>
      <c r="C39" s="42">
        <v>0</v>
      </c>
      <c r="D39" s="42">
        <v>6958161</v>
      </c>
      <c r="E39" s="42">
        <v>1077791.17</v>
      </c>
      <c r="F39" s="42">
        <v>1051662.14</v>
      </c>
      <c r="G39" s="43">
        <f t="shared" si="1"/>
        <v>5880369.83</v>
      </c>
    </row>
    <row r="40" spans="1:7" ht="15">
      <c r="A40" s="41" t="s">
        <v>129</v>
      </c>
      <c r="B40" s="42">
        <v>39554360</v>
      </c>
      <c r="C40" s="42">
        <v>8426049</v>
      </c>
      <c r="D40" s="42">
        <v>47980409</v>
      </c>
      <c r="E40" s="42">
        <v>7732048.77</v>
      </c>
      <c r="F40" s="42">
        <v>7536243.2</v>
      </c>
      <c r="G40" s="43">
        <f t="shared" si="1"/>
        <v>40248360.230000004</v>
      </c>
    </row>
    <row r="41" spans="1:7" ht="15">
      <c r="A41" s="41" t="s">
        <v>130</v>
      </c>
      <c r="B41" s="42">
        <v>83797903</v>
      </c>
      <c r="C41" s="42">
        <v>24985</v>
      </c>
      <c r="D41" s="42">
        <v>83822888</v>
      </c>
      <c r="E41" s="42">
        <v>25800744.66</v>
      </c>
      <c r="F41" s="42">
        <v>23902767.73</v>
      </c>
      <c r="G41" s="43">
        <f t="shared" si="1"/>
        <v>58022143.34</v>
      </c>
    </row>
    <row r="42" spans="1:7" ht="15">
      <c r="A42" s="41" t="s">
        <v>131</v>
      </c>
      <c r="B42" s="42">
        <v>104614945</v>
      </c>
      <c r="C42" s="42">
        <v>20020006.71</v>
      </c>
      <c r="D42" s="42">
        <v>124634951.71</v>
      </c>
      <c r="E42" s="42">
        <v>21423372.94</v>
      </c>
      <c r="F42" s="42">
        <v>20707782.01</v>
      </c>
      <c r="G42" s="43">
        <f t="shared" si="1"/>
        <v>103211578.77</v>
      </c>
    </row>
    <row r="43" spans="1:7" ht="15">
      <c r="A43" s="41" t="s">
        <v>132</v>
      </c>
      <c r="B43" s="42">
        <v>44719995</v>
      </c>
      <c r="C43" s="42">
        <v>24090567.34</v>
      </c>
      <c r="D43" s="42">
        <v>68810562.34</v>
      </c>
      <c r="E43" s="42">
        <v>8905989.41</v>
      </c>
      <c r="F43" s="42">
        <v>8211170.89</v>
      </c>
      <c r="G43" s="43">
        <f t="shared" si="1"/>
        <v>59904572.93000001</v>
      </c>
    </row>
    <row r="44" spans="1:7" ht="15">
      <c r="A44" s="41" t="s">
        <v>133</v>
      </c>
      <c r="B44" s="42">
        <v>7133136</v>
      </c>
      <c r="C44" s="42">
        <v>12973.48</v>
      </c>
      <c r="D44" s="42">
        <v>7146109.48</v>
      </c>
      <c r="E44" s="42">
        <v>1394595.68</v>
      </c>
      <c r="F44" s="42">
        <v>1341388.75</v>
      </c>
      <c r="G44" s="43">
        <f t="shared" si="1"/>
        <v>5751513.800000001</v>
      </c>
    </row>
    <row r="45" spans="1:7" ht="15">
      <c r="A45" s="41" t="s">
        <v>134</v>
      </c>
      <c r="B45" s="42">
        <v>62246763</v>
      </c>
      <c r="C45" s="42">
        <v>154227193.21</v>
      </c>
      <c r="D45" s="42">
        <v>216473956.21</v>
      </c>
      <c r="E45" s="42">
        <v>5082736.57</v>
      </c>
      <c r="F45" s="42">
        <v>4059533.76</v>
      </c>
      <c r="G45" s="43">
        <f t="shared" si="1"/>
        <v>211391219.64000002</v>
      </c>
    </row>
    <row r="46" spans="1:7" ht="15">
      <c r="A46" s="41" t="s">
        <v>135</v>
      </c>
      <c r="B46" s="42">
        <v>10179043</v>
      </c>
      <c r="C46" s="42">
        <v>175166.14</v>
      </c>
      <c r="D46" s="42">
        <v>10354209.14</v>
      </c>
      <c r="E46" s="42">
        <v>2141934.91</v>
      </c>
      <c r="F46" s="42">
        <v>2091429.98</v>
      </c>
      <c r="G46" s="43">
        <f t="shared" si="1"/>
        <v>8212274.23</v>
      </c>
    </row>
    <row r="47" spans="1:7" ht="15">
      <c r="A47" s="41" t="s">
        <v>136</v>
      </c>
      <c r="B47" s="42">
        <v>79436004</v>
      </c>
      <c r="C47" s="42">
        <v>23996776.48</v>
      </c>
      <c r="D47" s="42">
        <v>103432780.48</v>
      </c>
      <c r="E47" s="42">
        <v>12316965.63</v>
      </c>
      <c r="F47" s="42">
        <v>11756839.86</v>
      </c>
      <c r="G47" s="43">
        <f t="shared" si="1"/>
        <v>91115814.85000001</v>
      </c>
    </row>
    <row r="48" spans="1:7" ht="15">
      <c r="A48" s="41" t="s">
        <v>137</v>
      </c>
      <c r="B48" s="42">
        <v>59732944</v>
      </c>
      <c r="C48" s="42">
        <v>8726465.22</v>
      </c>
      <c r="D48" s="42">
        <v>68459409.22</v>
      </c>
      <c r="E48" s="42">
        <v>11085910.79</v>
      </c>
      <c r="F48" s="42">
        <v>10626986.19</v>
      </c>
      <c r="G48" s="43">
        <f t="shared" si="1"/>
        <v>57373498.43</v>
      </c>
    </row>
    <row r="49" spans="1:7" ht="15">
      <c r="A49" s="41" t="s">
        <v>138</v>
      </c>
      <c r="B49" s="42">
        <v>41677681</v>
      </c>
      <c r="C49" s="42">
        <v>53212300.12</v>
      </c>
      <c r="D49" s="42">
        <v>94889981.12</v>
      </c>
      <c r="E49" s="42">
        <v>12979782.85</v>
      </c>
      <c r="F49" s="42">
        <v>12413505.56</v>
      </c>
      <c r="G49" s="43">
        <f t="shared" si="1"/>
        <v>81910198.27000001</v>
      </c>
    </row>
    <row r="50" spans="1:7" ht="15">
      <c r="A50" s="41" t="s">
        <v>139</v>
      </c>
      <c r="B50" s="42">
        <v>34346356</v>
      </c>
      <c r="C50" s="42">
        <v>78753.6</v>
      </c>
      <c r="D50" s="42">
        <v>34425109.6</v>
      </c>
      <c r="E50" s="42">
        <v>5586203.59</v>
      </c>
      <c r="F50" s="42">
        <v>5417855.28</v>
      </c>
      <c r="G50" s="43">
        <f t="shared" si="1"/>
        <v>28838906.01</v>
      </c>
    </row>
    <row r="51" spans="1:7" ht="15">
      <c r="A51" s="41" t="s">
        <v>140</v>
      </c>
      <c r="B51" s="42">
        <v>52021573</v>
      </c>
      <c r="C51" s="42">
        <v>42386148.56</v>
      </c>
      <c r="D51" s="42">
        <v>94407721.56</v>
      </c>
      <c r="E51" s="42">
        <v>41074202.47</v>
      </c>
      <c r="F51" s="42">
        <v>40773316.36</v>
      </c>
      <c r="G51" s="43">
        <f t="shared" si="1"/>
        <v>53333519.09</v>
      </c>
    </row>
    <row r="52" spans="1:7" ht="15">
      <c r="A52" s="41" t="s">
        <v>141</v>
      </c>
      <c r="B52" s="42">
        <v>93712195</v>
      </c>
      <c r="C52" s="42">
        <v>9789967.94</v>
      </c>
      <c r="D52" s="42">
        <v>103502162.94</v>
      </c>
      <c r="E52" s="42">
        <v>13014482.54</v>
      </c>
      <c r="F52" s="42">
        <v>12714989.33</v>
      </c>
      <c r="G52" s="43">
        <f t="shared" si="1"/>
        <v>90487680.4</v>
      </c>
    </row>
    <row r="53" spans="1:7" ht="15">
      <c r="A53" s="41" t="s">
        <v>142</v>
      </c>
      <c r="B53" s="42">
        <v>121139365</v>
      </c>
      <c r="C53" s="42">
        <v>51650525.88</v>
      </c>
      <c r="D53" s="42">
        <v>172789890.88</v>
      </c>
      <c r="E53" s="42">
        <v>14547812.76</v>
      </c>
      <c r="F53" s="42">
        <v>13680877.83</v>
      </c>
      <c r="G53" s="43">
        <f t="shared" si="1"/>
        <v>158242078.12</v>
      </c>
    </row>
    <row r="54" spans="1:7" ht="15">
      <c r="A54" s="41" t="s">
        <v>143</v>
      </c>
      <c r="B54" s="42">
        <v>573440782</v>
      </c>
      <c r="C54" s="42">
        <v>506442239.89</v>
      </c>
      <c r="D54" s="42">
        <v>1079883021.89</v>
      </c>
      <c r="E54" s="42">
        <v>132142798.77</v>
      </c>
      <c r="F54" s="42">
        <v>125990061.38</v>
      </c>
      <c r="G54" s="43">
        <f t="shared" si="1"/>
        <v>947740223.1200001</v>
      </c>
    </row>
    <row r="55" spans="1:7" ht="15">
      <c r="A55" s="41" t="s">
        <v>144</v>
      </c>
      <c r="B55" s="42">
        <v>59214828</v>
      </c>
      <c r="C55" s="42">
        <v>13950548.55</v>
      </c>
      <c r="D55" s="42">
        <v>73165376.55</v>
      </c>
      <c r="E55" s="42">
        <v>12047028.14</v>
      </c>
      <c r="F55" s="42">
        <v>11696107.54</v>
      </c>
      <c r="G55" s="43">
        <f t="shared" si="1"/>
        <v>61118348.41</v>
      </c>
    </row>
    <row r="56" spans="1:7" ht="15">
      <c r="A56" s="41" t="s">
        <v>145</v>
      </c>
      <c r="B56" s="42">
        <v>37106352</v>
      </c>
      <c r="C56" s="42">
        <v>0</v>
      </c>
      <c r="D56" s="42">
        <v>37106352</v>
      </c>
      <c r="E56" s="42">
        <v>7932225.05</v>
      </c>
      <c r="F56" s="42">
        <v>7704225.41</v>
      </c>
      <c r="G56" s="43">
        <f t="shared" si="1"/>
        <v>29174126.95</v>
      </c>
    </row>
    <row r="57" spans="1:7" ht="15">
      <c r="A57" s="41" t="s">
        <v>146</v>
      </c>
      <c r="B57" s="42">
        <v>0</v>
      </c>
      <c r="C57" s="42">
        <v>115826956.25</v>
      </c>
      <c r="D57" s="42">
        <v>115826956.25</v>
      </c>
      <c r="E57" s="42">
        <v>0</v>
      </c>
      <c r="F57" s="42">
        <v>0</v>
      </c>
      <c r="G57" s="43">
        <f t="shared" si="1"/>
        <v>115826956.25</v>
      </c>
    </row>
    <row r="58" spans="1:7" ht="15">
      <c r="A58" s="41" t="s">
        <v>147</v>
      </c>
      <c r="B58" s="42">
        <v>409398056</v>
      </c>
      <c r="C58" s="42">
        <v>-44135753.74</v>
      </c>
      <c r="D58" s="42">
        <v>365262302.26</v>
      </c>
      <c r="E58" s="42">
        <v>21160738.23</v>
      </c>
      <c r="F58" s="42">
        <v>20534562.86</v>
      </c>
      <c r="G58" s="43">
        <f t="shared" si="1"/>
        <v>344101564.03</v>
      </c>
    </row>
    <row r="59" spans="1:7" ht="15">
      <c r="A59" s="41" t="s">
        <v>148</v>
      </c>
      <c r="B59" s="42">
        <v>189370945</v>
      </c>
      <c r="C59" s="42">
        <v>-189370945</v>
      </c>
      <c r="D59" s="42">
        <v>0</v>
      </c>
      <c r="E59" s="42">
        <v>0</v>
      </c>
      <c r="F59" s="42">
        <v>0</v>
      </c>
      <c r="G59" s="43">
        <f t="shared" si="1"/>
        <v>0</v>
      </c>
    </row>
    <row r="60" spans="1:7" ht="15">
      <c r="A60" s="41" t="s">
        <v>149</v>
      </c>
      <c r="B60" s="42">
        <v>45169272</v>
      </c>
      <c r="C60" s="42">
        <v>15431912.98</v>
      </c>
      <c r="D60" s="42">
        <v>60601184.98</v>
      </c>
      <c r="E60" s="42">
        <v>8510481.26</v>
      </c>
      <c r="F60" s="42">
        <v>8275435.34</v>
      </c>
      <c r="G60" s="43">
        <f t="shared" si="1"/>
        <v>52090703.72</v>
      </c>
    </row>
    <row r="61" spans="1:7" ht="15">
      <c r="A61" s="41" t="s">
        <v>150</v>
      </c>
      <c r="B61" s="42">
        <v>13303087</v>
      </c>
      <c r="C61" s="42">
        <v>15077263.85</v>
      </c>
      <c r="D61" s="42">
        <v>28380350.85</v>
      </c>
      <c r="E61" s="42">
        <v>2399526.58</v>
      </c>
      <c r="F61" s="42">
        <v>2277158.21</v>
      </c>
      <c r="G61" s="43">
        <f t="shared" si="1"/>
        <v>25980824.270000003</v>
      </c>
    </row>
    <row r="62" spans="1:7" ht="15">
      <c r="A62" s="41" t="s">
        <v>151</v>
      </c>
      <c r="B62" s="42">
        <v>4133545</v>
      </c>
      <c r="C62" s="42">
        <v>2701124.15</v>
      </c>
      <c r="D62" s="42">
        <v>6834669.15</v>
      </c>
      <c r="E62" s="42">
        <v>678928.37</v>
      </c>
      <c r="F62" s="42">
        <v>628236</v>
      </c>
      <c r="G62" s="43">
        <f t="shared" si="1"/>
        <v>6155740.78</v>
      </c>
    </row>
    <row r="63" spans="1:7" ht="15">
      <c r="A63" s="41" t="s">
        <v>152</v>
      </c>
      <c r="B63" s="42">
        <v>9736218</v>
      </c>
      <c r="C63" s="42">
        <v>43955.72</v>
      </c>
      <c r="D63" s="42">
        <v>9780173.72</v>
      </c>
      <c r="E63" s="42">
        <v>2151804.61</v>
      </c>
      <c r="F63" s="42">
        <v>2080043.73</v>
      </c>
      <c r="G63" s="43">
        <f t="shared" si="1"/>
        <v>7628369.110000001</v>
      </c>
    </row>
    <row r="64" spans="1:7" ht="15">
      <c r="A64" s="41" t="s">
        <v>153</v>
      </c>
      <c r="B64" s="42">
        <v>2951481</v>
      </c>
      <c r="C64" s="42">
        <v>17484.09</v>
      </c>
      <c r="D64" s="42">
        <v>2968965.09</v>
      </c>
      <c r="E64" s="42">
        <v>568248.13</v>
      </c>
      <c r="F64" s="42">
        <v>555358.13</v>
      </c>
      <c r="G64" s="43">
        <f t="shared" si="1"/>
        <v>2400716.96</v>
      </c>
    </row>
    <row r="65" spans="1:7" ht="15">
      <c r="A65" s="41" t="s">
        <v>154</v>
      </c>
      <c r="B65" s="42">
        <v>25640224</v>
      </c>
      <c r="C65" s="42">
        <v>12737.2</v>
      </c>
      <c r="D65" s="42">
        <v>25652961.2</v>
      </c>
      <c r="E65" s="42">
        <v>10392423.68</v>
      </c>
      <c r="F65" s="42">
        <v>8484857.01</v>
      </c>
      <c r="G65" s="43">
        <f t="shared" si="1"/>
        <v>15260537.52</v>
      </c>
    </row>
    <row r="66" spans="1:7" ht="15">
      <c r="A66" s="41" t="s">
        <v>155</v>
      </c>
      <c r="B66" s="42">
        <v>50691968</v>
      </c>
      <c r="C66" s="42">
        <v>0</v>
      </c>
      <c r="D66" s="42">
        <v>50691968</v>
      </c>
      <c r="E66" s="42">
        <v>16230656</v>
      </c>
      <c r="F66" s="42">
        <v>12172992</v>
      </c>
      <c r="G66" s="43">
        <f t="shared" si="1"/>
        <v>34461312</v>
      </c>
    </row>
    <row r="67" spans="1:7" ht="15">
      <c r="A67" s="41" t="s">
        <v>156</v>
      </c>
      <c r="B67" s="42">
        <v>24255012</v>
      </c>
      <c r="C67" s="42">
        <v>3622935.52</v>
      </c>
      <c r="D67" s="42">
        <v>27877947.52</v>
      </c>
      <c r="E67" s="42">
        <v>8055001.71</v>
      </c>
      <c r="F67" s="42">
        <v>6576251.14</v>
      </c>
      <c r="G67" s="43">
        <f t="shared" si="1"/>
        <v>19822945.81</v>
      </c>
    </row>
    <row r="68" spans="1:7" ht="15">
      <c r="A68" s="41" t="s">
        <v>157</v>
      </c>
      <c r="B68" s="42">
        <v>108337944</v>
      </c>
      <c r="C68" s="42">
        <v>1573112.36</v>
      </c>
      <c r="D68" s="42">
        <v>109911056.36</v>
      </c>
      <c r="E68" s="42">
        <v>36523287.44</v>
      </c>
      <c r="F68" s="42">
        <v>27495125.44</v>
      </c>
      <c r="G68" s="43">
        <f t="shared" si="1"/>
        <v>73387768.92</v>
      </c>
    </row>
    <row r="69" spans="1:7" ht="15">
      <c r="A69" s="41" t="s">
        <v>158</v>
      </c>
      <c r="B69" s="42">
        <v>13589280</v>
      </c>
      <c r="C69" s="42">
        <v>25799007.87</v>
      </c>
      <c r="D69" s="42">
        <v>39388287.87</v>
      </c>
      <c r="E69" s="42">
        <v>10328766.53</v>
      </c>
      <c r="F69" s="42">
        <v>9196326.7</v>
      </c>
      <c r="G69" s="43">
        <f t="shared" si="1"/>
        <v>29059521.339999996</v>
      </c>
    </row>
    <row r="70" spans="1:7" ht="15">
      <c r="A70" s="41" t="s">
        <v>159</v>
      </c>
      <c r="B70" s="42">
        <v>54802608</v>
      </c>
      <c r="C70" s="42">
        <v>534951.5</v>
      </c>
      <c r="D70" s="42">
        <v>55337559.5</v>
      </c>
      <c r="E70" s="42">
        <v>18267536</v>
      </c>
      <c r="F70" s="42">
        <v>13700652</v>
      </c>
      <c r="G70" s="43">
        <f aca="true" t="shared" si="2" ref="G70:G80">D70-E70</f>
        <v>37070023.5</v>
      </c>
    </row>
    <row r="71" spans="1:7" ht="15">
      <c r="A71" s="41" t="s">
        <v>160</v>
      </c>
      <c r="B71" s="42">
        <v>55266672</v>
      </c>
      <c r="C71" s="42">
        <v>0</v>
      </c>
      <c r="D71" s="42">
        <v>55266672</v>
      </c>
      <c r="E71" s="42">
        <v>20422224</v>
      </c>
      <c r="F71" s="42">
        <v>16066668</v>
      </c>
      <c r="G71" s="43">
        <f t="shared" si="2"/>
        <v>34844448</v>
      </c>
    </row>
    <row r="72" spans="1:7" ht="15">
      <c r="A72" s="41" t="s">
        <v>161</v>
      </c>
      <c r="B72" s="42">
        <v>9554700</v>
      </c>
      <c r="C72" s="42">
        <v>0</v>
      </c>
      <c r="D72" s="42">
        <v>9554700</v>
      </c>
      <c r="E72" s="42">
        <v>5184900.34</v>
      </c>
      <c r="F72" s="42">
        <v>4638675</v>
      </c>
      <c r="G72" s="43">
        <f t="shared" si="2"/>
        <v>4369799.66</v>
      </c>
    </row>
    <row r="73" spans="1:7" ht="15">
      <c r="A73" s="41" t="s">
        <v>162</v>
      </c>
      <c r="B73" s="42">
        <v>12894504</v>
      </c>
      <c r="C73" s="42">
        <v>946344.54</v>
      </c>
      <c r="D73" s="42">
        <v>13840848.54</v>
      </c>
      <c r="E73" s="42">
        <v>4298168</v>
      </c>
      <c r="F73" s="42">
        <v>3223626</v>
      </c>
      <c r="G73" s="43">
        <f t="shared" si="2"/>
        <v>9542680.54</v>
      </c>
    </row>
    <row r="74" spans="1:7" ht="15">
      <c r="A74" s="41" t="s">
        <v>163</v>
      </c>
      <c r="B74" s="42">
        <v>3728316</v>
      </c>
      <c r="C74" s="42">
        <v>0</v>
      </c>
      <c r="D74" s="42">
        <v>3728316</v>
      </c>
      <c r="E74" s="42">
        <v>1242772</v>
      </c>
      <c r="F74" s="42">
        <v>932079</v>
      </c>
      <c r="G74" s="43">
        <f t="shared" si="2"/>
        <v>2485544</v>
      </c>
    </row>
    <row r="75" spans="1:7" ht="15">
      <c r="A75" s="41" t="s">
        <v>164</v>
      </c>
      <c r="B75" s="42">
        <v>12151879</v>
      </c>
      <c r="C75" s="42">
        <v>15517864.99</v>
      </c>
      <c r="D75" s="42">
        <v>27669743.99</v>
      </c>
      <c r="E75" s="42">
        <v>2648904.08</v>
      </c>
      <c r="F75" s="42">
        <v>2582293.05</v>
      </c>
      <c r="G75" s="43">
        <f t="shared" si="2"/>
        <v>25020839.909999996</v>
      </c>
    </row>
    <row r="76" spans="1:7" ht="15">
      <c r="A76" s="41" t="s">
        <v>165</v>
      </c>
      <c r="B76" s="42">
        <v>17382380</v>
      </c>
      <c r="C76" s="42">
        <v>1410000</v>
      </c>
      <c r="D76" s="42">
        <v>18792380</v>
      </c>
      <c r="E76" s="42">
        <v>5695595.24</v>
      </c>
      <c r="F76" s="42">
        <v>5695595.24</v>
      </c>
      <c r="G76" s="43">
        <f t="shared" si="2"/>
        <v>13096784.76</v>
      </c>
    </row>
    <row r="77" spans="1:7" ht="15">
      <c r="A77" s="41" t="s">
        <v>166</v>
      </c>
      <c r="B77" s="42">
        <v>5194932</v>
      </c>
      <c r="C77" s="42">
        <v>1200000</v>
      </c>
      <c r="D77" s="42">
        <v>6394932</v>
      </c>
      <c r="E77" s="42">
        <v>1731644.34</v>
      </c>
      <c r="F77" s="42">
        <v>1298733</v>
      </c>
      <c r="G77" s="43">
        <f t="shared" si="2"/>
        <v>4663287.66</v>
      </c>
    </row>
    <row r="78" spans="1:7" ht="15">
      <c r="A78" s="41" t="s">
        <v>167</v>
      </c>
      <c r="B78" s="42">
        <v>3211500</v>
      </c>
      <c r="C78" s="42">
        <v>0</v>
      </c>
      <c r="D78" s="42">
        <v>3211500</v>
      </c>
      <c r="E78" s="42">
        <v>1070498.88</v>
      </c>
      <c r="F78" s="42">
        <v>802874.16</v>
      </c>
      <c r="G78" s="43">
        <f t="shared" si="2"/>
        <v>2141001.12</v>
      </c>
    </row>
    <row r="79" spans="1:7" ht="15">
      <c r="A79" s="41" t="s">
        <v>168</v>
      </c>
      <c r="B79" s="42">
        <v>16369368</v>
      </c>
      <c r="C79" s="42">
        <v>0</v>
      </c>
      <c r="D79" s="42">
        <v>16369368</v>
      </c>
      <c r="E79" s="42">
        <v>6021110.07</v>
      </c>
      <c r="F79" s="42">
        <v>4635444.38</v>
      </c>
      <c r="G79" s="43">
        <f t="shared" si="2"/>
        <v>10348257.93</v>
      </c>
    </row>
    <row r="80" spans="1:7" ht="15">
      <c r="A80" s="41" t="s">
        <v>169</v>
      </c>
      <c r="B80" s="42">
        <v>10500000</v>
      </c>
      <c r="C80" s="42">
        <v>2069500.32</v>
      </c>
      <c r="D80" s="42">
        <v>12569500.32</v>
      </c>
      <c r="E80" s="42">
        <v>5372149.74</v>
      </c>
      <c r="F80" s="42">
        <v>5193302.54</v>
      </c>
      <c r="G80" s="43">
        <f t="shared" si="2"/>
        <v>7197350.58</v>
      </c>
    </row>
    <row r="81" spans="1:7" ht="15">
      <c r="A81" s="41"/>
      <c r="B81" s="42"/>
      <c r="C81" s="42"/>
      <c r="D81" s="42"/>
      <c r="E81" s="42"/>
      <c r="F81" s="42"/>
      <c r="G81" s="44"/>
    </row>
    <row r="82" spans="1:7" ht="15">
      <c r="A82" s="45" t="s">
        <v>170</v>
      </c>
      <c r="B82" s="42"/>
      <c r="C82" s="42"/>
      <c r="D82" s="42"/>
      <c r="E82" s="42"/>
      <c r="F82" s="42"/>
      <c r="G82" s="44"/>
    </row>
    <row r="83" spans="1:7" ht="15">
      <c r="A83" s="41" t="s">
        <v>171</v>
      </c>
      <c r="B83" s="42">
        <f>SUM(B84:B108)</f>
        <v>975152117</v>
      </c>
      <c r="C83" s="42">
        <f aca="true" t="shared" si="3" ref="C83:G83">SUM(C84:C108)</f>
        <v>1017517376.2099999</v>
      </c>
      <c r="D83" s="42">
        <f t="shared" si="3"/>
        <v>1992669493.2100005</v>
      </c>
      <c r="E83" s="42">
        <f t="shared" si="3"/>
        <v>289486119.71000004</v>
      </c>
      <c r="F83" s="42">
        <f t="shared" si="3"/>
        <v>268751455.14000005</v>
      </c>
      <c r="G83" s="44">
        <f t="shared" si="3"/>
        <v>1703183373.5000002</v>
      </c>
    </row>
    <row r="84" spans="1:7" ht="15">
      <c r="A84" s="46" t="s">
        <v>120</v>
      </c>
      <c r="B84" s="47">
        <v>0</v>
      </c>
      <c r="C84" s="47">
        <v>67068747</v>
      </c>
      <c r="D84" s="47">
        <v>67068747</v>
      </c>
      <c r="E84" s="47">
        <v>0</v>
      </c>
      <c r="F84" s="47">
        <v>0</v>
      </c>
      <c r="G84" s="48">
        <f aca="true" t="shared" si="4" ref="G84:G108">D84-E84</f>
        <v>67068747</v>
      </c>
    </row>
    <row r="85" spans="1:7" ht="15">
      <c r="A85" s="41" t="s">
        <v>121</v>
      </c>
      <c r="B85" s="42">
        <v>350000004</v>
      </c>
      <c r="C85" s="42">
        <v>-2511516.07</v>
      </c>
      <c r="D85" s="42">
        <v>347488487.93</v>
      </c>
      <c r="E85" s="42">
        <v>109367038.01</v>
      </c>
      <c r="F85" s="42">
        <v>104424451.08</v>
      </c>
      <c r="G85" s="43">
        <f t="shared" si="4"/>
        <v>238121449.92000002</v>
      </c>
    </row>
    <row r="86" spans="1:7" ht="15">
      <c r="A86" s="41" t="s">
        <v>127</v>
      </c>
      <c r="B86" s="42">
        <v>0</v>
      </c>
      <c r="C86" s="42">
        <v>500000</v>
      </c>
      <c r="D86" s="42">
        <v>500000</v>
      </c>
      <c r="E86" s="42">
        <v>0</v>
      </c>
      <c r="F86" s="42">
        <v>0</v>
      </c>
      <c r="G86" s="43">
        <f t="shared" si="4"/>
        <v>500000</v>
      </c>
    </row>
    <row r="87" spans="1:7" ht="15">
      <c r="A87" s="41" t="s">
        <v>131</v>
      </c>
      <c r="B87" s="42">
        <v>4536679</v>
      </c>
      <c r="C87" s="42">
        <v>4084829.35</v>
      </c>
      <c r="D87" s="42">
        <v>8621508.35</v>
      </c>
      <c r="E87" s="42">
        <v>4084829.35</v>
      </c>
      <c r="F87" s="42">
        <v>4084829.35</v>
      </c>
      <c r="G87" s="43">
        <f t="shared" si="4"/>
        <v>4536679</v>
      </c>
    </row>
    <row r="88" spans="1:7" ht="15">
      <c r="A88" s="41" t="s">
        <v>132</v>
      </c>
      <c r="B88" s="42">
        <v>40594806</v>
      </c>
      <c r="C88" s="42">
        <v>120752234.21</v>
      </c>
      <c r="D88" s="42">
        <v>161347040.21</v>
      </c>
      <c r="E88" s="42">
        <v>5056427.48</v>
      </c>
      <c r="F88" s="42">
        <v>5056427.48</v>
      </c>
      <c r="G88" s="43">
        <f t="shared" si="4"/>
        <v>156290612.73000002</v>
      </c>
    </row>
    <row r="89" spans="1:7" ht="15">
      <c r="A89" s="41" t="s">
        <v>134</v>
      </c>
      <c r="B89" s="42">
        <v>104320453</v>
      </c>
      <c r="C89" s="42">
        <v>72655600.18</v>
      </c>
      <c r="D89" s="42">
        <v>176976053.18</v>
      </c>
      <c r="E89" s="42">
        <v>14622164.59</v>
      </c>
      <c r="F89" s="42">
        <v>14622164.59</v>
      </c>
      <c r="G89" s="43">
        <f t="shared" si="4"/>
        <v>162353888.59</v>
      </c>
    </row>
    <row r="90" spans="1:7" ht="15">
      <c r="A90" s="41" t="s">
        <v>136</v>
      </c>
      <c r="B90" s="42">
        <v>0</v>
      </c>
      <c r="C90" s="42">
        <v>7259136.57</v>
      </c>
      <c r="D90" s="42">
        <v>7259136.57</v>
      </c>
      <c r="E90" s="42">
        <v>0</v>
      </c>
      <c r="F90" s="42">
        <v>0</v>
      </c>
      <c r="G90" s="43">
        <f t="shared" si="4"/>
        <v>7259136.57</v>
      </c>
    </row>
    <row r="91" spans="1:7" ht="15">
      <c r="A91" s="41" t="s">
        <v>137</v>
      </c>
      <c r="B91" s="42">
        <v>0</v>
      </c>
      <c r="C91" s="42">
        <v>1278008.03</v>
      </c>
      <c r="D91" s="42">
        <v>1278008.03</v>
      </c>
      <c r="E91" s="42">
        <v>131229.76</v>
      </c>
      <c r="F91" s="42">
        <v>131229.76</v>
      </c>
      <c r="G91" s="43">
        <f t="shared" si="4"/>
        <v>1146778.27</v>
      </c>
    </row>
    <row r="92" spans="1:7" ht="15">
      <c r="A92" s="41" t="s">
        <v>140</v>
      </c>
      <c r="B92" s="42">
        <v>20415057</v>
      </c>
      <c r="C92" s="42">
        <v>12451165.53</v>
      </c>
      <c r="D92" s="42">
        <v>32866222.53</v>
      </c>
      <c r="E92" s="42">
        <v>327868.51</v>
      </c>
      <c r="F92" s="42">
        <v>327868.51</v>
      </c>
      <c r="G92" s="43">
        <f t="shared" si="4"/>
        <v>32538354.02</v>
      </c>
    </row>
    <row r="93" spans="1:7" ht="15">
      <c r="A93" s="41" t="s">
        <v>141</v>
      </c>
      <c r="B93" s="42">
        <v>18000000</v>
      </c>
      <c r="C93" s="42">
        <v>19436083.69</v>
      </c>
      <c r="D93" s="42">
        <v>37436083.69</v>
      </c>
      <c r="E93" s="42">
        <v>3272642.48</v>
      </c>
      <c r="F93" s="42">
        <v>3272642.48</v>
      </c>
      <c r="G93" s="43">
        <f t="shared" si="4"/>
        <v>34163441.21</v>
      </c>
    </row>
    <row r="94" spans="1:7" ht="15">
      <c r="A94" s="41" t="s">
        <v>142</v>
      </c>
      <c r="B94" s="42">
        <v>0</v>
      </c>
      <c r="C94" s="42">
        <v>68845685.55</v>
      </c>
      <c r="D94" s="42">
        <v>68845685.55</v>
      </c>
      <c r="E94" s="42">
        <v>16372588.88</v>
      </c>
      <c r="F94" s="42">
        <v>16372588.88</v>
      </c>
      <c r="G94" s="43">
        <f t="shared" si="4"/>
        <v>52473096.669999994</v>
      </c>
    </row>
    <row r="95" spans="1:7" ht="15">
      <c r="A95" s="41" t="s">
        <v>143</v>
      </c>
      <c r="B95" s="42">
        <v>36805019</v>
      </c>
      <c r="C95" s="42">
        <v>155644023.52</v>
      </c>
      <c r="D95" s="42">
        <v>192449042.52</v>
      </c>
      <c r="E95" s="42">
        <v>93080.61</v>
      </c>
      <c r="F95" s="42">
        <v>93080.61</v>
      </c>
      <c r="G95" s="43">
        <f t="shared" si="4"/>
        <v>192355961.91</v>
      </c>
    </row>
    <row r="96" spans="1:7" ht="15">
      <c r="A96" s="41" t="s">
        <v>144</v>
      </c>
      <c r="B96" s="42">
        <v>0</v>
      </c>
      <c r="C96" s="42">
        <v>5000000</v>
      </c>
      <c r="D96" s="42">
        <v>5000000</v>
      </c>
      <c r="E96" s="42">
        <v>0</v>
      </c>
      <c r="F96" s="42">
        <v>0</v>
      </c>
      <c r="G96" s="43">
        <f t="shared" si="4"/>
        <v>5000000</v>
      </c>
    </row>
    <row r="97" spans="1:7" ht="15">
      <c r="A97" s="41" t="s">
        <v>146</v>
      </c>
      <c r="B97" s="42">
        <v>76500000</v>
      </c>
      <c r="C97" s="42">
        <v>0</v>
      </c>
      <c r="D97" s="42">
        <v>76500000</v>
      </c>
      <c r="E97" s="42">
        <v>0</v>
      </c>
      <c r="F97" s="42">
        <v>0</v>
      </c>
      <c r="G97" s="43">
        <f t="shared" si="4"/>
        <v>76500000</v>
      </c>
    </row>
    <row r="98" spans="1:7" ht="15">
      <c r="A98" s="41" t="s">
        <v>147</v>
      </c>
      <c r="B98" s="42">
        <v>0</v>
      </c>
      <c r="C98" s="42">
        <v>25618.95</v>
      </c>
      <c r="D98" s="42">
        <v>25618.95</v>
      </c>
      <c r="E98" s="42">
        <v>21532.05</v>
      </c>
      <c r="F98" s="42">
        <v>21532.05</v>
      </c>
      <c r="G98" s="43">
        <f t="shared" si="4"/>
        <v>4086.9000000000015</v>
      </c>
    </row>
    <row r="99" spans="1:7" ht="15">
      <c r="A99" s="41" t="s">
        <v>148</v>
      </c>
      <c r="B99" s="42">
        <v>0</v>
      </c>
      <c r="C99" s="42">
        <v>189370945</v>
      </c>
      <c r="D99" s="42">
        <v>189370945</v>
      </c>
      <c r="E99" s="42">
        <v>49129346.35</v>
      </c>
      <c r="F99" s="42">
        <v>49129346.35</v>
      </c>
      <c r="G99" s="43">
        <f t="shared" si="4"/>
        <v>140241598.65</v>
      </c>
    </row>
    <row r="100" spans="1:7" ht="15">
      <c r="A100" s="41" t="s">
        <v>149</v>
      </c>
      <c r="B100" s="42">
        <v>0</v>
      </c>
      <c r="C100" s="42">
        <v>2127880.65</v>
      </c>
      <c r="D100" s="42">
        <v>2127880.65</v>
      </c>
      <c r="E100" s="42">
        <v>0</v>
      </c>
      <c r="F100" s="42">
        <v>0</v>
      </c>
      <c r="G100" s="43">
        <f t="shared" si="4"/>
        <v>2127880.65</v>
      </c>
    </row>
    <row r="101" spans="1:7" ht="15">
      <c r="A101" s="41" t="s">
        <v>155</v>
      </c>
      <c r="B101" s="42">
        <v>5000000</v>
      </c>
      <c r="C101" s="42">
        <v>6500000</v>
      </c>
      <c r="D101" s="42">
        <v>11500000</v>
      </c>
      <c r="E101" s="42">
        <v>0</v>
      </c>
      <c r="F101" s="42">
        <v>0</v>
      </c>
      <c r="G101" s="43">
        <f t="shared" si="4"/>
        <v>11500000</v>
      </c>
    </row>
    <row r="102" spans="1:7" ht="15">
      <c r="A102" s="41" t="s">
        <v>156</v>
      </c>
      <c r="B102" s="42">
        <v>0</v>
      </c>
      <c r="C102" s="42">
        <v>8590818</v>
      </c>
      <c r="D102" s="42">
        <v>8590818</v>
      </c>
      <c r="E102" s="42">
        <v>309068.67</v>
      </c>
      <c r="F102" s="42">
        <v>309068.67</v>
      </c>
      <c r="G102" s="43">
        <f t="shared" si="4"/>
        <v>8281749.33</v>
      </c>
    </row>
    <row r="103" spans="1:7" ht="15">
      <c r="A103" s="41" t="s">
        <v>157</v>
      </c>
      <c r="B103" s="42">
        <v>2000000</v>
      </c>
      <c r="C103" s="42">
        <v>0</v>
      </c>
      <c r="D103" s="42">
        <v>2000000</v>
      </c>
      <c r="E103" s="42">
        <v>0</v>
      </c>
      <c r="F103" s="42">
        <v>0</v>
      </c>
      <c r="G103" s="43">
        <f t="shared" si="4"/>
        <v>2000000</v>
      </c>
    </row>
    <row r="104" spans="1:7" ht="15">
      <c r="A104" s="41" t="s">
        <v>159</v>
      </c>
      <c r="B104" s="42">
        <v>37000000</v>
      </c>
      <c r="C104" s="42">
        <v>16263095.89</v>
      </c>
      <c r="D104" s="42">
        <v>53263095.89</v>
      </c>
      <c r="E104" s="42">
        <v>1669528.15</v>
      </c>
      <c r="F104" s="42">
        <v>1669528.15</v>
      </c>
      <c r="G104" s="43">
        <f t="shared" si="4"/>
        <v>51593567.74</v>
      </c>
    </row>
    <row r="105" spans="1:7" ht="15">
      <c r="A105" s="41" t="s">
        <v>160</v>
      </c>
      <c r="B105" s="42">
        <v>0</v>
      </c>
      <c r="C105" s="42">
        <v>1313.67</v>
      </c>
      <c r="D105" s="42">
        <v>1313.67</v>
      </c>
      <c r="E105" s="42">
        <v>0</v>
      </c>
      <c r="F105" s="42">
        <v>0</v>
      </c>
      <c r="G105" s="43">
        <f t="shared" si="4"/>
        <v>1313.67</v>
      </c>
    </row>
    <row r="106" spans="1:7" ht="15">
      <c r="A106" s="41" t="s">
        <v>162</v>
      </c>
      <c r="B106" s="42">
        <v>0</v>
      </c>
      <c r="C106" s="42">
        <v>987541.13</v>
      </c>
      <c r="D106" s="42">
        <v>987541.13</v>
      </c>
      <c r="E106" s="42">
        <v>903750</v>
      </c>
      <c r="F106" s="42">
        <v>903750</v>
      </c>
      <c r="G106" s="43">
        <f t="shared" si="4"/>
        <v>83791.13</v>
      </c>
    </row>
    <row r="107" spans="1:7" ht="15">
      <c r="A107" s="41" t="s">
        <v>164</v>
      </c>
      <c r="B107" s="42">
        <v>20415057</v>
      </c>
      <c r="C107" s="42">
        <v>261186165.36</v>
      </c>
      <c r="D107" s="42">
        <v>281601222.36</v>
      </c>
      <c r="E107" s="42">
        <v>33051410.88</v>
      </c>
      <c r="F107" s="42">
        <v>26962635.77</v>
      </c>
      <c r="G107" s="43">
        <f t="shared" si="4"/>
        <v>248549811.48000002</v>
      </c>
    </row>
    <row r="108" spans="1:7" ht="15">
      <c r="A108" s="41" t="s">
        <v>168</v>
      </c>
      <c r="B108" s="42">
        <v>259565042</v>
      </c>
      <c r="C108" s="42">
        <v>0</v>
      </c>
      <c r="D108" s="42">
        <v>259565042</v>
      </c>
      <c r="E108" s="42">
        <v>51073613.94</v>
      </c>
      <c r="F108" s="42">
        <v>41370311.41</v>
      </c>
      <c r="G108" s="43">
        <f t="shared" si="4"/>
        <v>208491428.06</v>
      </c>
    </row>
    <row r="109" spans="1:7" ht="15">
      <c r="A109" s="49"/>
      <c r="B109" s="42"/>
      <c r="C109" s="42"/>
      <c r="D109" s="42"/>
      <c r="E109" s="42"/>
      <c r="F109" s="42"/>
      <c r="G109" s="44"/>
    </row>
    <row r="110" spans="1:7" ht="15">
      <c r="A110" s="38" t="s">
        <v>83</v>
      </c>
      <c r="B110" s="39">
        <f aca="true" t="shared" si="5" ref="B110:G110">B5+B83</f>
        <v>5040583255</v>
      </c>
      <c r="C110" s="39">
        <f t="shared" si="5"/>
        <v>2048135183.0900002</v>
      </c>
      <c r="D110" s="39">
        <f t="shared" si="5"/>
        <v>7088718438.09</v>
      </c>
      <c r="E110" s="39">
        <f t="shared" si="5"/>
        <v>1050735126.5600003</v>
      </c>
      <c r="F110" s="39">
        <f t="shared" si="5"/>
        <v>969818674.8600001</v>
      </c>
      <c r="G110" s="40">
        <f t="shared" si="5"/>
        <v>6037983311.53</v>
      </c>
    </row>
    <row r="111" spans="1:7" ht="15">
      <c r="A111" s="50"/>
      <c r="B111" s="47"/>
      <c r="C111" s="47"/>
      <c r="D111" s="47"/>
      <c r="E111" s="47"/>
      <c r="F111" s="47"/>
      <c r="G111" s="51"/>
    </row>
    <row r="120" spans="1:5" ht="15">
      <c r="A120" s="52"/>
      <c r="C120" s="52"/>
      <c r="D120" s="52"/>
      <c r="E120" s="52"/>
    </row>
    <row r="121" spans="1:5" ht="15">
      <c r="A121" s="24" t="s">
        <v>84</v>
      </c>
      <c r="C121" s="25" t="s">
        <v>85</v>
      </c>
      <c r="D121" s="25"/>
      <c r="E121" s="25"/>
    </row>
    <row r="122" spans="1:5" ht="15">
      <c r="A122" s="26" t="s">
        <v>86</v>
      </c>
      <c r="C122" s="25" t="s">
        <v>87</v>
      </c>
      <c r="D122" s="25"/>
      <c r="E122" s="25"/>
    </row>
  </sheetData>
  <mergeCells count="4">
    <mergeCell ref="A1:G1"/>
    <mergeCell ref="B2:F2"/>
    <mergeCell ref="C121:E121"/>
    <mergeCell ref="C122:E122"/>
  </mergeCells>
  <dataValidations count="1">
    <dataValidation type="decimal" allowBlank="1" showInputMessage="1" showErrorMessage="1" sqref="G6:G80 G84:G108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0"/>
  <sheetViews>
    <sheetView workbookViewId="0" topLeftCell="A7">
      <selection activeCell="A1" sqref="A1:G1"/>
    </sheetView>
  </sheetViews>
  <sheetFormatPr defaultColWidth="12.00390625" defaultRowHeight="15"/>
  <cols>
    <col min="1" max="1" width="65.7109375" style="30" customWidth="1"/>
    <col min="2" max="2" width="14.00390625" style="30" bestFit="1" customWidth="1"/>
    <col min="3" max="3" width="14.28125" style="30" bestFit="1" customWidth="1"/>
    <col min="4" max="6" width="14.00390625" style="30" bestFit="1" customWidth="1"/>
    <col min="7" max="7" width="15.421875" style="30" bestFit="1" customWidth="1"/>
    <col min="8" max="16384" width="12.00390625" style="30" customWidth="1"/>
  </cols>
  <sheetData>
    <row r="1" spans="1:7" ht="54" customHeight="1">
      <c r="A1" s="27" t="s">
        <v>172</v>
      </c>
      <c r="B1" s="53"/>
      <c r="C1" s="53"/>
      <c r="D1" s="53"/>
      <c r="E1" s="53"/>
      <c r="F1" s="53"/>
      <c r="G1" s="54"/>
    </row>
    <row r="2" spans="1:7" ht="12" customHeight="1">
      <c r="A2" s="55"/>
      <c r="B2" s="32" t="s">
        <v>0</v>
      </c>
      <c r="C2" s="32"/>
      <c r="D2" s="32"/>
      <c r="E2" s="32"/>
      <c r="F2" s="32"/>
      <c r="G2" s="31"/>
    </row>
    <row r="3" spans="1:7" ht="20.4">
      <c r="A3" s="56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91</v>
      </c>
      <c r="G3" s="33" t="s">
        <v>7</v>
      </c>
    </row>
    <row r="4" spans="1:7" ht="5.1" customHeight="1">
      <c r="A4" s="57"/>
      <c r="B4" s="36"/>
      <c r="C4" s="36"/>
      <c r="D4" s="36"/>
      <c r="E4" s="36"/>
      <c r="F4" s="36"/>
      <c r="G4" s="36"/>
    </row>
    <row r="5" spans="1:7" ht="15">
      <c r="A5" s="58" t="s">
        <v>173</v>
      </c>
      <c r="B5" s="39">
        <f>B6+B16+B25+B36</f>
        <v>4065431138</v>
      </c>
      <c r="C5" s="39">
        <f aca="true" t="shared" si="0" ref="C5:G5">C6+C16+C25+C36</f>
        <v>1030617806.8799999</v>
      </c>
      <c r="D5" s="39">
        <f t="shared" si="0"/>
        <v>5096048944.88</v>
      </c>
      <c r="E5" s="39">
        <f t="shared" si="0"/>
        <v>761249006.8499999</v>
      </c>
      <c r="F5" s="39">
        <f t="shared" si="0"/>
        <v>701067219.7199999</v>
      </c>
      <c r="G5" s="39">
        <f t="shared" si="0"/>
        <v>4334799938.030001</v>
      </c>
    </row>
    <row r="6" spans="1:7" ht="15">
      <c r="A6" s="59" t="s">
        <v>174</v>
      </c>
      <c r="B6" s="39">
        <f>SUM(B7:B14)</f>
        <v>1846713895</v>
      </c>
      <c r="C6" s="39">
        <f aca="true" t="shared" si="1" ref="C6:G6">SUM(C7:C14)</f>
        <v>231887203.71</v>
      </c>
      <c r="D6" s="39">
        <f t="shared" si="1"/>
        <v>2078601098.71</v>
      </c>
      <c r="E6" s="39">
        <f t="shared" si="1"/>
        <v>289573502.63</v>
      </c>
      <c r="F6" s="39">
        <f t="shared" si="1"/>
        <v>268750155.78</v>
      </c>
      <c r="G6" s="39">
        <f t="shared" si="1"/>
        <v>1789027596.08</v>
      </c>
    </row>
    <row r="7" spans="1:7" ht="15">
      <c r="A7" s="60" t="s">
        <v>175</v>
      </c>
      <c r="B7" s="42">
        <v>37701607</v>
      </c>
      <c r="C7" s="42">
        <v>191005.7</v>
      </c>
      <c r="D7" s="42">
        <v>37892612.7</v>
      </c>
      <c r="E7" s="42">
        <v>6729337.95</v>
      </c>
      <c r="F7" s="42">
        <v>6536905.98</v>
      </c>
      <c r="G7" s="43">
        <f aca="true" t="shared" si="2" ref="G7:G14">D7-E7</f>
        <v>31163274.750000004</v>
      </c>
    </row>
    <row r="8" spans="1:7" ht="15">
      <c r="A8" s="60" t="s">
        <v>176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3">
        <f t="shared" si="2"/>
        <v>0</v>
      </c>
    </row>
    <row r="9" spans="1:7" ht="15">
      <c r="A9" s="60" t="s">
        <v>177</v>
      </c>
      <c r="B9" s="42">
        <v>204843633</v>
      </c>
      <c r="C9" s="42">
        <v>16080562.83</v>
      </c>
      <c r="D9" s="42">
        <v>220924195.83</v>
      </c>
      <c r="E9" s="42">
        <v>41557848.63</v>
      </c>
      <c r="F9" s="42">
        <v>38101308.04</v>
      </c>
      <c r="G9" s="43">
        <f t="shared" si="2"/>
        <v>179366347.20000002</v>
      </c>
    </row>
    <row r="10" spans="1:7" ht="15">
      <c r="A10" s="60" t="s">
        <v>178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3">
        <f t="shared" si="2"/>
        <v>0</v>
      </c>
    </row>
    <row r="11" spans="1:7" ht="15">
      <c r="A11" s="60" t="s">
        <v>179</v>
      </c>
      <c r="B11" s="42">
        <v>555480634</v>
      </c>
      <c r="C11" s="42">
        <v>-37966474.73</v>
      </c>
      <c r="D11" s="42">
        <v>517514159.27</v>
      </c>
      <c r="E11" s="42">
        <v>47735491.32</v>
      </c>
      <c r="F11" s="42">
        <v>45259168.26</v>
      </c>
      <c r="G11" s="43">
        <f t="shared" si="2"/>
        <v>469778667.95</v>
      </c>
    </row>
    <row r="12" spans="1:7" ht="15">
      <c r="A12" s="60" t="s">
        <v>180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3">
        <f t="shared" si="2"/>
        <v>0</v>
      </c>
    </row>
    <row r="13" spans="1:7" ht="15">
      <c r="A13" s="60" t="s">
        <v>181</v>
      </c>
      <c r="B13" s="42">
        <v>798928585</v>
      </c>
      <c r="C13" s="42">
        <v>109097668.18</v>
      </c>
      <c r="D13" s="42">
        <v>908026253.18</v>
      </c>
      <c r="E13" s="42">
        <v>131106146.62</v>
      </c>
      <c r="F13" s="42">
        <v>119528151.36</v>
      </c>
      <c r="G13" s="43">
        <f t="shared" si="2"/>
        <v>776920106.56</v>
      </c>
    </row>
    <row r="14" spans="1:7" ht="15">
      <c r="A14" s="60" t="s">
        <v>182</v>
      </c>
      <c r="B14" s="42">
        <v>249759436</v>
      </c>
      <c r="C14" s="42">
        <v>144484441.73</v>
      </c>
      <c r="D14" s="42">
        <v>394243877.73</v>
      </c>
      <c r="E14" s="42">
        <v>62444678.11</v>
      </c>
      <c r="F14" s="42">
        <v>59324622.14</v>
      </c>
      <c r="G14" s="43">
        <f t="shared" si="2"/>
        <v>331799199.62</v>
      </c>
    </row>
    <row r="15" spans="1:7" ht="5.1" customHeight="1">
      <c r="A15" s="59"/>
      <c r="B15" s="39"/>
      <c r="C15" s="39"/>
      <c r="D15" s="39"/>
      <c r="E15" s="39"/>
      <c r="F15" s="39"/>
      <c r="G15" s="39"/>
    </row>
    <row r="16" spans="1:7" ht="15">
      <c r="A16" s="59" t="s">
        <v>183</v>
      </c>
      <c r="B16" s="39">
        <f>SUM(B17:B23)</f>
        <v>1127137097</v>
      </c>
      <c r="C16" s="39">
        <f aca="true" t="shared" si="3" ref="C16:F16">SUM(C17:C23)</f>
        <v>750649372.7699999</v>
      </c>
      <c r="D16" s="39">
        <f t="shared" si="3"/>
        <v>1877786469.77</v>
      </c>
      <c r="E16" s="39">
        <f t="shared" si="3"/>
        <v>298018348.01</v>
      </c>
      <c r="F16" s="39">
        <f t="shared" si="3"/>
        <v>268179157.3</v>
      </c>
      <c r="G16" s="39">
        <f aca="true" t="shared" si="4" ref="G16:G71">D16-E16</f>
        <v>1579768121.76</v>
      </c>
    </row>
    <row r="17" spans="1:7" ht="15">
      <c r="A17" s="60" t="s">
        <v>184</v>
      </c>
      <c r="B17" s="42">
        <v>147187915</v>
      </c>
      <c r="C17" s="42">
        <v>12296399.24</v>
      </c>
      <c r="D17" s="42">
        <v>159484314.24</v>
      </c>
      <c r="E17" s="42">
        <v>26814812.66</v>
      </c>
      <c r="F17" s="42">
        <v>24901654.12</v>
      </c>
      <c r="G17" s="43">
        <f t="shared" si="4"/>
        <v>132669501.58000001</v>
      </c>
    </row>
    <row r="18" spans="1:7" ht="15">
      <c r="A18" s="60" t="s">
        <v>185</v>
      </c>
      <c r="B18" s="42">
        <v>581363307</v>
      </c>
      <c r="C18" s="42">
        <v>655056329.92</v>
      </c>
      <c r="D18" s="42">
        <v>1236419636.92</v>
      </c>
      <c r="E18" s="42">
        <v>126652265.83</v>
      </c>
      <c r="F18" s="42">
        <v>118062264.59</v>
      </c>
      <c r="G18" s="43">
        <f t="shared" si="4"/>
        <v>1109767371.0900002</v>
      </c>
    </row>
    <row r="19" spans="1:7" ht="15">
      <c r="A19" s="60" t="s">
        <v>186</v>
      </c>
      <c r="B19" s="42">
        <v>59214828</v>
      </c>
      <c r="C19" s="42">
        <v>14950568.55</v>
      </c>
      <c r="D19" s="42">
        <v>74165396.55</v>
      </c>
      <c r="E19" s="42">
        <v>12047028.14</v>
      </c>
      <c r="F19" s="42">
        <v>11696107.54</v>
      </c>
      <c r="G19" s="43">
        <f t="shared" si="4"/>
        <v>62118368.41</v>
      </c>
    </row>
    <row r="20" spans="1:7" ht="15">
      <c r="A20" s="60" t="s">
        <v>187</v>
      </c>
      <c r="B20" s="42">
        <v>120028141</v>
      </c>
      <c r="C20" s="42">
        <v>6469387.02</v>
      </c>
      <c r="D20" s="42">
        <v>126497528.02</v>
      </c>
      <c r="E20" s="42">
        <v>41503897.99</v>
      </c>
      <c r="F20" s="42">
        <v>32758605.13</v>
      </c>
      <c r="G20" s="43">
        <f t="shared" si="4"/>
        <v>84993630.03</v>
      </c>
    </row>
    <row r="21" spans="1:7" ht="15">
      <c r="A21" s="60" t="s">
        <v>188</v>
      </c>
      <c r="B21" s="42">
        <v>52021573</v>
      </c>
      <c r="C21" s="42">
        <v>44956478.36</v>
      </c>
      <c r="D21" s="42">
        <v>96978051.36</v>
      </c>
      <c r="E21" s="42">
        <v>41529250.75</v>
      </c>
      <c r="F21" s="42">
        <v>41109977.85</v>
      </c>
      <c r="G21" s="43">
        <f t="shared" si="4"/>
        <v>55448800.61</v>
      </c>
    </row>
    <row r="22" spans="1:7" ht="15">
      <c r="A22" s="60" t="s">
        <v>189</v>
      </c>
      <c r="B22" s="42">
        <v>145234253</v>
      </c>
      <c r="C22" s="42">
        <v>16920209.68</v>
      </c>
      <c r="D22" s="42">
        <v>162154462.68</v>
      </c>
      <c r="E22" s="42">
        <v>43440597.06</v>
      </c>
      <c r="F22" s="42">
        <v>34166277.83</v>
      </c>
      <c r="G22" s="43">
        <f t="shared" si="4"/>
        <v>118713865.62</v>
      </c>
    </row>
    <row r="23" spans="1:7" ht="15">
      <c r="A23" s="60" t="s">
        <v>190</v>
      </c>
      <c r="B23" s="42">
        <v>22087080</v>
      </c>
      <c r="C23" s="42">
        <v>0</v>
      </c>
      <c r="D23" s="42">
        <v>22087080</v>
      </c>
      <c r="E23" s="42">
        <v>6030495.58</v>
      </c>
      <c r="F23" s="42">
        <v>5484270.24</v>
      </c>
      <c r="G23" s="43">
        <f t="shared" si="4"/>
        <v>16056584.42</v>
      </c>
    </row>
    <row r="24" spans="1:7" ht="5.1" customHeight="1">
      <c r="A24" s="59"/>
      <c r="B24" s="39"/>
      <c r="C24" s="39"/>
      <c r="D24" s="39"/>
      <c r="E24" s="39"/>
      <c r="F24" s="39"/>
      <c r="G24" s="39"/>
    </row>
    <row r="25" spans="1:7" ht="15">
      <c r="A25" s="59" t="s">
        <v>191</v>
      </c>
      <c r="B25" s="39">
        <f>SUM(B26:B34)</f>
        <v>902209201</v>
      </c>
      <c r="C25" s="39">
        <f aca="true" t="shared" si="5" ref="C25:F25">SUM(C26:C34)</f>
        <v>237452175.4</v>
      </c>
      <c r="D25" s="39">
        <f t="shared" si="5"/>
        <v>1139661376.4</v>
      </c>
      <c r="E25" s="39">
        <f t="shared" si="5"/>
        <v>173657156.20999998</v>
      </c>
      <c r="F25" s="39">
        <f t="shared" si="5"/>
        <v>164137906.64</v>
      </c>
      <c r="G25" s="39">
        <f t="shared" si="4"/>
        <v>966004220.19</v>
      </c>
    </row>
    <row r="26" spans="1:7" ht="15">
      <c r="A26" s="60" t="s">
        <v>192</v>
      </c>
      <c r="B26" s="42">
        <v>59724037</v>
      </c>
      <c r="C26" s="42">
        <v>15389900.17</v>
      </c>
      <c r="D26" s="42">
        <v>75113937.17</v>
      </c>
      <c r="E26" s="42">
        <v>12493206.09</v>
      </c>
      <c r="F26" s="42">
        <v>11682032.8</v>
      </c>
      <c r="G26" s="43">
        <f t="shared" si="4"/>
        <v>62620731.08</v>
      </c>
    </row>
    <row r="27" spans="1:7" ht="15">
      <c r="A27" s="60" t="s">
        <v>193</v>
      </c>
      <c r="B27" s="42">
        <v>6050000</v>
      </c>
      <c r="C27" s="42">
        <v>1134400</v>
      </c>
      <c r="D27" s="42">
        <v>7184400</v>
      </c>
      <c r="E27" s="42">
        <v>0</v>
      </c>
      <c r="F27" s="42">
        <v>0</v>
      </c>
      <c r="G27" s="43">
        <f t="shared" si="4"/>
        <v>7184400</v>
      </c>
    </row>
    <row r="28" spans="1:7" ht="15">
      <c r="A28" s="60" t="s">
        <v>194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3">
        <f t="shared" si="4"/>
        <v>0</v>
      </c>
    </row>
    <row r="29" spans="1:7" ht="15">
      <c r="A29" s="60" t="s">
        <v>195</v>
      </c>
      <c r="B29" s="42">
        <v>418769212</v>
      </c>
      <c r="C29" s="42">
        <v>100162331.11</v>
      </c>
      <c r="D29" s="42">
        <v>518931543.11</v>
      </c>
      <c r="E29" s="42">
        <v>85460558.85</v>
      </c>
      <c r="F29" s="42">
        <v>80289719.84</v>
      </c>
      <c r="G29" s="43">
        <f t="shared" si="4"/>
        <v>433470984.26</v>
      </c>
    </row>
    <row r="30" spans="1:7" ht="15">
      <c r="A30" s="60" t="s">
        <v>196</v>
      </c>
      <c r="B30" s="42">
        <v>345416676</v>
      </c>
      <c r="C30" s="42">
        <v>56001334.18</v>
      </c>
      <c r="D30" s="42">
        <v>401418010.18</v>
      </c>
      <c r="E30" s="42">
        <v>54030548.44</v>
      </c>
      <c r="F30" s="42">
        <v>51229229.74</v>
      </c>
      <c r="G30" s="43">
        <f t="shared" si="4"/>
        <v>347387461.74</v>
      </c>
    </row>
    <row r="31" spans="1:7" ht="15">
      <c r="A31" s="60" t="s">
        <v>197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3">
        <f t="shared" si="4"/>
        <v>0</v>
      </c>
    </row>
    <row r="32" spans="1:7" ht="15">
      <c r="A32" s="60" t="s">
        <v>198</v>
      </c>
      <c r="B32" s="42">
        <v>48897588</v>
      </c>
      <c r="C32" s="42">
        <v>15011897.08</v>
      </c>
      <c r="D32" s="42">
        <v>63909485.08</v>
      </c>
      <c r="E32" s="42">
        <v>9753253.26</v>
      </c>
      <c r="F32" s="42">
        <v>9207514.34</v>
      </c>
      <c r="G32" s="43">
        <f t="shared" si="4"/>
        <v>54156231.82</v>
      </c>
    </row>
    <row r="33" spans="1:7" ht="15">
      <c r="A33" s="60" t="s">
        <v>199</v>
      </c>
      <c r="B33" s="42">
        <v>23133087</v>
      </c>
      <c r="C33" s="42">
        <v>48494710.29</v>
      </c>
      <c r="D33" s="42">
        <v>71627797.29</v>
      </c>
      <c r="E33" s="42">
        <v>11700988.57</v>
      </c>
      <c r="F33" s="42">
        <v>11510808.92</v>
      </c>
      <c r="G33" s="43">
        <f t="shared" si="4"/>
        <v>59926808.720000006</v>
      </c>
    </row>
    <row r="34" spans="1:7" ht="15">
      <c r="A34" s="60" t="s">
        <v>200</v>
      </c>
      <c r="B34" s="42">
        <v>218601</v>
      </c>
      <c r="C34" s="42">
        <v>1257602.57</v>
      </c>
      <c r="D34" s="42">
        <v>1476203.57</v>
      </c>
      <c r="E34" s="42">
        <v>218601</v>
      </c>
      <c r="F34" s="42">
        <v>218601</v>
      </c>
      <c r="G34" s="43">
        <f t="shared" si="4"/>
        <v>1257602.57</v>
      </c>
    </row>
    <row r="35" spans="1:7" ht="5.1" customHeight="1">
      <c r="A35" s="59"/>
      <c r="B35" s="39"/>
      <c r="C35" s="39"/>
      <c r="D35" s="39"/>
      <c r="E35" s="39"/>
      <c r="F35" s="39"/>
      <c r="G35" s="39"/>
    </row>
    <row r="36" spans="1:7" ht="15">
      <c r="A36" s="58" t="s">
        <v>201</v>
      </c>
      <c r="B36" s="39">
        <f>SUM(B37:B40)</f>
        <v>189370945</v>
      </c>
      <c r="C36" s="39">
        <f aca="true" t="shared" si="6" ref="C36:F36">SUM(C37:C40)</f>
        <v>-189370945</v>
      </c>
      <c r="D36" s="39">
        <f t="shared" si="6"/>
        <v>0</v>
      </c>
      <c r="E36" s="39">
        <f t="shared" si="6"/>
        <v>0</v>
      </c>
      <c r="F36" s="39">
        <f t="shared" si="6"/>
        <v>0</v>
      </c>
      <c r="G36" s="39">
        <f t="shared" si="4"/>
        <v>0</v>
      </c>
    </row>
    <row r="37" spans="1:7" ht="15">
      <c r="A37" s="60" t="s">
        <v>202</v>
      </c>
      <c r="B37" s="42">
        <v>189370945</v>
      </c>
      <c r="C37" s="42">
        <v>-189370945</v>
      </c>
      <c r="D37" s="42">
        <v>0</v>
      </c>
      <c r="E37" s="42">
        <v>0</v>
      </c>
      <c r="F37" s="42">
        <v>0</v>
      </c>
      <c r="G37" s="43">
        <f t="shared" si="4"/>
        <v>0</v>
      </c>
    </row>
    <row r="38" spans="1:7" ht="20.4">
      <c r="A38" s="61" t="s">
        <v>203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3">
        <f t="shared" si="4"/>
        <v>0</v>
      </c>
    </row>
    <row r="39" spans="1:7" ht="15">
      <c r="A39" s="60" t="s">
        <v>204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3">
        <f t="shared" si="4"/>
        <v>0</v>
      </c>
    </row>
    <row r="40" spans="1:7" ht="15">
      <c r="A40" s="60" t="s">
        <v>205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3">
        <f t="shared" si="4"/>
        <v>0</v>
      </c>
    </row>
    <row r="41" spans="1:7" ht="5.1" customHeight="1">
      <c r="A41" s="59"/>
      <c r="B41" s="39"/>
      <c r="C41" s="39"/>
      <c r="D41" s="39"/>
      <c r="E41" s="39"/>
      <c r="F41" s="39"/>
      <c r="G41" s="39"/>
    </row>
    <row r="42" spans="1:7" ht="15">
      <c r="A42" s="59" t="s">
        <v>206</v>
      </c>
      <c r="B42" s="39">
        <f>B43+B53+B62+B73</f>
        <v>975152117</v>
      </c>
      <c r="C42" s="39">
        <f aca="true" t="shared" si="7" ref="C42:G42">C43+C53+C62+C73</f>
        <v>1017517376.21</v>
      </c>
      <c r="D42" s="39">
        <f t="shared" si="7"/>
        <v>1992669493.21</v>
      </c>
      <c r="E42" s="39">
        <f t="shared" si="7"/>
        <v>289486119.71</v>
      </c>
      <c r="F42" s="39">
        <f t="shared" si="7"/>
        <v>268751455.14</v>
      </c>
      <c r="G42" s="39">
        <f t="shared" si="7"/>
        <v>1703183373.5000002</v>
      </c>
    </row>
    <row r="43" spans="1:7" ht="15">
      <c r="A43" s="59" t="s">
        <v>174</v>
      </c>
      <c r="B43" s="39">
        <f>SUM(B44:B51)</f>
        <v>431500004</v>
      </c>
      <c r="C43" s="39">
        <f aca="true" t="shared" si="8" ref="C43:G43">SUM(C44:C51)</f>
        <v>77030792.06000002</v>
      </c>
      <c r="D43" s="39">
        <f t="shared" si="8"/>
        <v>508530796.06</v>
      </c>
      <c r="E43" s="39">
        <f t="shared" si="8"/>
        <v>113604629.17</v>
      </c>
      <c r="F43" s="39">
        <f t="shared" si="8"/>
        <v>108662042.24</v>
      </c>
      <c r="G43" s="39">
        <f t="shared" si="8"/>
        <v>394926166.89</v>
      </c>
    </row>
    <row r="44" spans="1:7" ht="15">
      <c r="A44" s="60" t="s">
        <v>175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3">
        <f t="shared" si="4"/>
        <v>0</v>
      </c>
    </row>
    <row r="45" spans="1:7" ht="15">
      <c r="A45" s="60" t="s">
        <v>176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3">
        <f t="shared" si="4"/>
        <v>0</v>
      </c>
    </row>
    <row r="46" spans="1:7" ht="15">
      <c r="A46" s="60" t="s">
        <v>177</v>
      </c>
      <c r="B46" s="42">
        <v>0</v>
      </c>
      <c r="C46" s="42">
        <v>1279321.7</v>
      </c>
      <c r="D46" s="42">
        <v>1279321.7</v>
      </c>
      <c r="E46" s="42">
        <v>131229.76</v>
      </c>
      <c r="F46" s="42">
        <v>131229.76</v>
      </c>
      <c r="G46" s="43">
        <f t="shared" si="4"/>
        <v>1148091.94</v>
      </c>
    </row>
    <row r="47" spans="1:7" ht="15">
      <c r="A47" s="60" t="s">
        <v>178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3">
        <f t="shared" si="4"/>
        <v>0</v>
      </c>
    </row>
    <row r="48" spans="1:7" ht="15">
      <c r="A48" s="60" t="s">
        <v>179</v>
      </c>
      <c r="B48" s="42">
        <v>0</v>
      </c>
      <c r="C48" s="42">
        <v>25618.95</v>
      </c>
      <c r="D48" s="42">
        <v>25618.95</v>
      </c>
      <c r="E48" s="42">
        <v>21532.05</v>
      </c>
      <c r="F48" s="42">
        <v>21532.05</v>
      </c>
      <c r="G48" s="43">
        <f t="shared" si="4"/>
        <v>4086.9000000000015</v>
      </c>
    </row>
    <row r="49" spans="1:7" ht="15">
      <c r="A49" s="60" t="s">
        <v>180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3">
        <f t="shared" si="4"/>
        <v>0</v>
      </c>
    </row>
    <row r="50" spans="1:7" ht="15">
      <c r="A50" s="60" t="s">
        <v>181</v>
      </c>
      <c r="B50" s="42">
        <v>355000004</v>
      </c>
      <c r="C50" s="42">
        <v>71557230.93</v>
      </c>
      <c r="D50" s="42">
        <v>426557234.93</v>
      </c>
      <c r="E50" s="42">
        <v>109367038.01</v>
      </c>
      <c r="F50" s="42">
        <v>104424451.08</v>
      </c>
      <c r="G50" s="43">
        <f t="shared" si="4"/>
        <v>317190196.92</v>
      </c>
    </row>
    <row r="51" spans="1:7" ht="15">
      <c r="A51" s="60" t="s">
        <v>182</v>
      </c>
      <c r="B51" s="42">
        <v>76500000</v>
      </c>
      <c r="C51" s="42">
        <v>4168620.48</v>
      </c>
      <c r="D51" s="42">
        <v>80668620.48</v>
      </c>
      <c r="E51" s="42">
        <v>4084829.35</v>
      </c>
      <c r="F51" s="42">
        <v>4084829.35</v>
      </c>
      <c r="G51" s="43">
        <f t="shared" si="4"/>
        <v>76583791.13000001</v>
      </c>
    </row>
    <row r="52" spans="1:7" ht="5.1" customHeight="1">
      <c r="A52" s="59"/>
      <c r="B52" s="39"/>
      <c r="C52" s="39"/>
      <c r="D52" s="39"/>
      <c r="E52" s="39"/>
      <c r="F52" s="39"/>
      <c r="G52" s="39"/>
    </row>
    <row r="53" spans="1:7" ht="15">
      <c r="A53" s="59" t="s">
        <v>183</v>
      </c>
      <c r="B53" s="39">
        <f>SUM(B54:B60)</f>
        <v>539115434</v>
      </c>
      <c r="C53" s="39">
        <f aca="true" t="shared" si="9" ref="C53:G53">SUM(C54:C60)</f>
        <v>566332693.67</v>
      </c>
      <c r="D53" s="39">
        <f t="shared" si="9"/>
        <v>1105448127.67</v>
      </c>
      <c r="E53" s="39">
        <f t="shared" si="9"/>
        <v>110322123.1</v>
      </c>
      <c r="F53" s="39">
        <f t="shared" si="9"/>
        <v>94530045.46000001</v>
      </c>
      <c r="G53" s="39">
        <f t="shared" si="9"/>
        <v>995126004.5699999</v>
      </c>
    </row>
    <row r="54" spans="1:7" ht="15">
      <c r="A54" s="60" t="s">
        <v>184</v>
      </c>
      <c r="B54" s="42">
        <v>334565042</v>
      </c>
      <c r="C54" s="42">
        <v>10640142.73</v>
      </c>
      <c r="D54" s="42">
        <v>345205184.73</v>
      </c>
      <c r="E54" s="42">
        <v>56015784.57</v>
      </c>
      <c r="F54" s="42">
        <v>46312482.04</v>
      </c>
      <c r="G54" s="43">
        <f t="shared" si="4"/>
        <v>289189400.16</v>
      </c>
    </row>
    <row r="55" spans="1:7" ht="15">
      <c r="A55" s="60" t="s">
        <v>185</v>
      </c>
      <c r="B55" s="42">
        <v>77814882</v>
      </c>
      <c r="C55" s="42">
        <v>551025116.15</v>
      </c>
      <c r="D55" s="42">
        <v>628839998.15</v>
      </c>
      <c r="E55" s="42">
        <v>50236978.22</v>
      </c>
      <c r="F55" s="42">
        <v>44148203.11</v>
      </c>
      <c r="G55" s="43">
        <f t="shared" si="4"/>
        <v>578603019.93</v>
      </c>
    </row>
    <row r="56" spans="1:7" ht="15">
      <c r="A56" s="60" t="s">
        <v>186</v>
      </c>
      <c r="B56" s="42">
        <v>0</v>
      </c>
      <c r="C56" s="42">
        <v>5000000</v>
      </c>
      <c r="D56" s="42">
        <v>5000000</v>
      </c>
      <c r="E56" s="42">
        <v>0</v>
      </c>
      <c r="F56" s="42">
        <v>0</v>
      </c>
      <c r="G56" s="43">
        <f t="shared" si="4"/>
        <v>5000000</v>
      </c>
    </row>
    <row r="57" spans="1:7" ht="15">
      <c r="A57" s="60" t="s">
        <v>187</v>
      </c>
      <c r="B57" s="42">
        <v>0</v>
      </c>
      <c r="C57" s="42">
        <v>9494568</v>
      </c>
      <c r="D57" s="42">
        <v>9494568</v>
      </c>
      <c r="E57" s="42">
        <v>1212818.67</v>
      </c>
      <c r="F57" s="42">
        <v>1212818.67</v>
      </c>
      <c r="G57" s="43">
        <f t="shared" si="4"/>
        <v>8281749.33</v>
      </c>
    </row>
    <row r="58" spans="1:7" ht="15">
      <c r="A58" s="60" t="s">
        <v>188</v>
      </c>
      <c r="B58" s="42">
        <v>20415057</v>
      </c>
      <c r="C58" s="42">
        <v>11466501.39</v>
      </c>
      <c r="D58" s="42">
        <v>31881558.39</v>
      </c>
      <c r="E58" s="42">
        <v>309664.53</v>
      </c>
      <c r="F58" s="42">
        <v>309664.53</v>
      </c>
      <c r="G58" s="43">
        <f t="shared" si="4"/>
        <v>31571893.86</v>
      </c>
    </row>
    <row r="59" spans="1:7" ht="15">
      <c r="A59" s="60" t="s">
        <v>189</v>
      </c>
      <c r="B59" s="42">
        <v>106320453</v>
      </c>
      <c r="C59" s="42">
        <v>-21293634.6</v>
      </c>
      <c r="D59" s="42">
        <v>85026818.4</v>
      </c>
      <c r="E59" s="42">
        <v>2546877.11</v>
      </c>
      <c r="F59" s="42">
        <v>2546877.11</v>
      </c>
      <c r="G59" s="43">
        <f t="shared" si="4"/>
        <v>82479941.29</v>
      </c>
    </row>
    <row r="60" spans="1:7" ht="15">
      <c r="A60" s="60" t="s">
        <v>190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3">
        <f t="shared" si="4"/>
        <v>0</v>
      </c>
    </row>
    <row r="61" spans="1:7" ht="5.1" customHeight="1">
      <c r="A61" s="59"/>
      <c r="B61" s="39"/>
      <c r="C61" s="39"/>
      <c r="D61" s="39"/>
      <c r="E61" s="39"/>
      <c r="F61" s="39"/>
      <c r="G61" s="39"/>
    </row>
    <row r="62" spans="1:7" ht="15">
      <c r="A62" s="59" t="s">
        <v>191</v>
      </c>
      <c r="B62" s="39">
        <f>SUM(B63:B71)</f>
        <v>4536679</v>
      </c>
      <c r="C62" s="39">
        <f aca="true" t="shared" si="10" ref="C62:G62">SUM(C63:C71)</f>
        <v>184782945.48000002</v>
      </c>
      <c r="D62" s="39">
        <f t="shared" si="10"/>
        <v>189319624.48000002</v>
      </c>
      <c r="E62" s="39">
        <f t="shared" si="10"/>
        <v>16430021.090000002</v>
      </c>
      <c r="F62" s="39">
        <f t="shared" si="10"/>
        <v>16430021.090000002</v>
      </c>
      <c r="G62" s="39">
        <f t="shared" si="10"/>
        <v>172889603.39000002</v>
      </c>
    </row>
    <row r="63" spans="1:7" ht="15">
      <c r="A63" s="60" t="s">
        <v>192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3">
        <f t="shared" si="4"/>
        <v>0</v>
      </c>
    </row>
    <row r="64" spans="1:7" ht="15">
      <c r="A64" s="60" t="s">
        <v>193</v>
      </c>
      <c r="B64" s="42">
        <v>0</v>
      </c>
      <c r="C64" s="42">
        <v>2531350</v>
      </c>
      <c r="D64" s="42">
        <v>2531350</v>
      </c>
      <c r="E64" s="42">
        <v>0</v>
      </c>
      <c r="F64" s="42">
        <v>0</v>
      </c>
      <c r="G64" s="43">
        <f t="shared" si="4"/>
        <v>2531350</v>
      </c>
    </row>
    <row r="65" spans="1:7" ht="15">
      <c r="A65" s="60" t="s">
        <v>194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3">
        <f t="shared" si="4"/>
        <v>0</v>
      </c>
    </row>
    <row r="66" spans="1:7" ht="15">
      <c r="A66" s="60" t="s">
        <v>195</v>
      </c>
      <c r="B66" s="42">
        <v>0</v>
      </c>
      <c r="C66" s="42">
        <v>113405909.93</v>
      </c>
      <c r="D66" s="42">
        <v>113405909.93</v>
      </c>
      <c r="E66" s="42">
        <v>57432.21</v>
      </c>
      <c r="F66" s="42">
        <v>57432.21</v>
      </c>
      <c r="G66" s="43">
        <f t="shared" si="4"/>
        <v>113348477.72000001</v>
      </c>
    </row>
    <row r="67" spans="1:7" ht="15">
      <c r="A67" s="60" t="s">
        <v>196</v>
      </c>
      <c r="B67" s="42">
        <v>0</v>
      </c>
      <c r="C67" s="42">
        <v>68845685.55</v>
      </c>
      <c r="D67" s="42">
        <v>68845685.55</v>
      </c>
      <c r="E67" s="42">
        <v>16372588.88</v>
      </c>
      <c r="F67" s="42">
        <v>16372588.88</v>
      </c>
      <c r="G67" s="43">
        <f t="shared" si="4"/>
        <v>52473096.669999994</v>
      </c>
    </row>
    <row r="68" spans="1:7" ht="15">
      <c r="A68" s="60" t="s">
        <v>197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3">
        <f t="shared" si="4"/>
        <v>0</v>
      </c>
    </row>
    <row r="69" spans="1:7" ht="15">
      <c r="A69" s="60" t="s">
        <v>198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3">
        <f t="shared" si="4"/>
        <v>0</v>
      </c>
    </row>
    <row r="70" spans="1:7" ht="15">
      <c r="A70" s="60" t="s">
        <v>199</v>
      </c>
      <c r="B70" s="42">
        <v>4536679</v>
      </c>
      <c r="C70" s="42">
        <v>0</v>
      </c>
      <c r="D70" s="42">
        <v>4536679</v>
      </c>
      <c r="E70" s="42">
        <v>0</v>
      </c>
      <c r="F70" s="42">
        <v>0</v>
      </c>
      <c r="G70" s="43">
        <f t="shared" si="4"/>
        <v>4536679</v>
      </c>
    </row>
    <row r="71" spans="1:7" ht="15">
      <c r="A71" s="60" t="s">
        <v>200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3">
        <f t="shared" si="4"/>
        <v>0</v>
      </c>
    </row>
    <row r="72" spans="1:7" ht="5.1" customHeight="1">
      <c r="A72" s="59"/>
      <c r="B72" s="39"/>
      <c r="C72" s="39"/>
      <c r="D72" s="39"/>
      <c r="E72" s="39"/>
      <c r="F72" s="39"/>
      <c r="G72" s="39"/>
    </row>
    <row r="73" spans="1:7" ht="15">
      <c r="A73" s="58" t="s">
        <v>201</v>
      </c>
      <c r="B73" s="39">
        <f>SUM(B74:B77)</f>
        <v>0</v>
      </c>
      <c r="C73" s="39">
        <f aca="true" t="shared" si="11" ref="C73:G73">SUM(C74:C77)</f>
        <v>189370945</v>
      </c>
      <c r="D73" s="39">
        <f t="shared" si="11"/>
        <v>189370945</v>
      </c>
      <c r="E73" s="39">
        <f t="shared" si="11"/>
        <v>49129346.35</v>
      </c>
      <c r="F73" s="39">
        <f t="shared" si="11"/>
        <v>49129346.35</v>
      </c>
      <c r="G73" s="39">
        <f t="shared" si="11"/>
        <v>140241598.65</v>
      </c>
    </row>
    <row r="74" spans="1:7" ht="15">
      <c r="A74" s="60" t="s">
        <v>202</v>
      </c>
      <c r="B74" s="42">
        <v>0</v>
      </c>
      <c r="C74" s="42">
        <v>189370945</v>
      </c>
      <c r="D74" s="42">
        <v>189370945</v>
      </c>
      <c r="E74" s="42">
        <v>49129346.35</v>
      </c>
      <c r="F74" s="42">
        <v>49129346.35</v>
      </c>
      <c r="G74" s="43">
        <f aca="true" t="shared" si="12" ref="G74:G77">D74-E74</f>
        <v>140241598.65</v>
      </c>
    </row>
    <row r="75" spans="1:7" ht="20.4">
      <c r="A75" s="61" t="s">
        <v>203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3">
        <f t="shared" si="12"/>
        <v>0</v>
      </c>
    </row>
    <row r="76" spans="1:7" ht="15">
      <c r="A76" s="60" t="s">
        <v>204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3">
        <f t="shared" si="12"/>
        <v>0</v>
      </c>
    </row>
    <row r="77" spans="1:7" ht="15">
      <c r="A77" s="60" t="s">
        <v>205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3">
        <f t="shared" si="12"/>
        <v>0</v>
      </c>
    </row>
    <row r="78" spans="1:7" ht="5.1" customHeight="1">
      <c r="A78" s="59"/>
      <c r="B78" s="39"/>
      <c r="C78" s="39"/>
      <c r="D78" s="39"/>
      <c r="E78" s="39"/>
      <c r="F78" s="39"/>
      <c r="G78" s="39"/>
    </row>
    <row r="79" spans="1:7" ht="15">
      <c r="A79" s="59" t="s">
        <v>83</v>
      </c>
      <c r="B79" s="39">
        <f>B5+B42</f>
        <v>5040583255</v>
      </c>
      <c r="C79" s="39">
        <f aca="true" t="shared" si="13" ref="C79:G79">C5+C42</f>
        <v>2048135183.09</v>
      </c>
      <c r="D79" s="39">
        <f t="shared" si="13"/>
        <v>7088718438.09</v>
      </c>
      <c r="E79" s="39">
        <f t="shared" si="13"/>
        <v>1050735126.56</v>
      </c>
      <c r="F79" s="39">
        <f t="shared" si="13"/>
        <v>969818674.8599999</v>
      </c>
      <c r="G79" s="39">
        <f t="shared" si="13"/>
        <v>6037983311.530001</v>
      </c>
    </row>
    <row r="80" spans="1:7" ht="5.1" customHeight="1">
      <c r="A80" s="62"/>
      <c r="B80" s="63"/>
      <c r="C80" s="63"/>
      <c r="D80" s="63"/>
      <c r="E80" s="63"/>
      <c r="F80" s="63"/>
      <c r="G80" s="63"/>
    </row>
    <row r="88" spans="1:5" ht="15">
      <c r="A88" s="52"/>
      <c r="C88" s="52"/>
      <c r="D88" s="52"/>
      <c r="E88" s="52"/>
    </row>
    <row r="89" spans="1:5" ht="15">
      <c r="A89" s="24" t="s">
        <v>84</v>
      </c>
      <c r="C89" s="25" t="s">
        <v>85</v>
      </c>
      <c r="D89" s="25"/>
      <c r="E89" s="25"/>
    </row>
    <row r="90" spans="1:5" ht="15">
      <c r="A90" s="26" t="s">
        <v>86</v>
      </c>
      <c r="C90" s="25" t="s">
        <v>87</v>
      </c>
      <c r="D90" s="25"/>
      <c r="E90" s="25"/>
    </row>
  </sheetData>
  <mergeCells count="4">
    <mergeCell ref="A1:G1"/>
    <mergeCell ref="B2:F2"/>
    <mergeCell ref="C89:E89"/>
    <mergeCell ref="C90:E90"/>
  </mergeCells>
  <dataValidations count="1">
    <dataValidation type="decimal" allowBlank="1" showInputMessage="1" showErrorMessage="1" sqref="G7:G14 G17:G23 G26:G34 G37:G40 G44:G51 G54:G60 G63:G71 G74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 topLeftCell="A1">
      <selection activeCell="B5" sqref="B5"/>
    </sheetView>
  </sheetViews>
  <sheetFormatPr defaultColWidth="12.00390625" defaultRowHeight="15"/>
  <cols>
    <col min="1" max="1" width="56.7109375" style="67" customWidth="1"/>
    <col min="2" max="2" width="14.00390625" style="67" bestFit="1" customWidth="1"/>
    <col min="3" max="3" width="14.28125" style="67" bestFit="1" customWidth="1"/>
    <col min="4" max="4" width="14.00390625" style="67" bestFit="1" customWidth="1"/>
    <col min="5" max="6" width="12.421875" style="67" bestFit="1" customWidth="1"/>
    <col min="7" max="7" width="15.421875" style="67" bestFit="1" customWidth="1"/>
    <col min="8" max="16384" width="12.00390625" style="67" customWidth="1"/>
  </cols>
  <sheetData>
    <row r="1" spans="1:7" ht="56.1" customHeight="1">
      <c r="A1" s="64" t="s">
        <v>207</v>
      </c>
      <c r="B1" s="65"/>
      <c r="C1" s="65"/>
      <c r="D1" s="65"/>
      <c r="E1" s="65"/>
      <c r="F1" s="65"/>
      <c r="G1" s="66"/>
    </row>
    <row r="2" spans="1:7" ht="11.25">
      <c r="A2" s="68"/>
      <c r="B2" s="69" t="s">
        <v>0</v>
      </c>
      <c r="C2" s="69"/>
      <c r="D2" s="69"/>
      <c r="E2" s="69"/>
      <c r="F2" s="69"/>
      <c r="G2" s="70"/>
    </row>
    <row r="3" spans="1:7" ht="45.75" customHeight="1">
      <c r="A3" s="71" t="s">
        <v>1</v>
      </c>
      <c r="B3" s="72" t="s">
        <v>2</v>
      </c>
      <c r="C3" s="72" t="s">
        <v>3</v>
      </c>
      <c r="D3" s="72" t="s">
        <v>4</v>
      </c>
      <c r="E3" s="72" t="s">
        <v>208</v>
      </c>
      <c r="F3" s="72" t="s">
        <v>91</v>
      </c>
      <c r="G3" s="73" t="s">
        <v>7</v>
      </c>
    </row>
    <row r="4" spans="1:7" ht="15">
      <c r="A4" s="74" t="s">
        <v>209</v>
      </c>
      <c r="B4" s="75">
        <f>B5+B6+B7+B10+B11+B14</f>
        <v>1675565857</v>
      </c>
      <c r="C4" s="75">
        <f aca="true" t="shared" si="0" ref="C4:G4">C5+C6+C7+C10+C11+C14</f>
        <v>3444780.6600000155</v>
      </c>
      <c r="D4" s="75">
        <f t="shared" si="0"/>
        <v>1679010637.6599998</v>
      </c>
      <c r="E4" s="75">
        <f t="shared" si="0"/>
        <v>318224728.47</v>
      </c>
      <c r="F4" s="75">
        <f t="shared" si="0"/>
        <v>318224728.47</v>
      </c>
      <c r="G4" s="75">
        <f t="shared" si="0"/>
        <v>1360785909.19</v>
      </c>
    </row>
    <row r="5" spans="1:7" ht="15">
      <c r="A5" s="76" t="s">
        <v>210</v>
      </c>
      <c r="B5" s="77">
        <v>905426895</v>
      </c>
      <c r="C5" s="77">
        <v>-25618.9499999987</v>
      </c>
      <c r="D5" s="77">
        <f>+B5+C5</f>
        <v>905401276.05</v>
      </c>
      <c r="E5" s="77">
        <v>196829828.59000003</v>
      </c>
      <c r="F5" s="77">
        <v>196829828.59000003</v>
      </c>
      <c r="G5" s="77">
        <f>D5-E5</f>
        <v>708571447.4599999</v>
      </c>
    </row>
    <row r="6" spans="1:7" ht="15">
      <c r="A6" s="76" t="s">
        <v>211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f>D6-E6</f>
        <v>0</v>
      </c>
    </row>
    <row r="7" spans="1:7" ht="15">
      <c r="A7" s="76" t="s">
        <v>212</v>
      </c>
      <c r="B7" s="77">
        <v>44957901</v>
      </c>
      <c r="C7" s="77">
        <v>0</v>
      </c>
      <c r="D7" s="77">
        <v>44957901</v>
      </c>
      <c r="E7" s="77">
        <v>9960662.72</v>
      </c>
      <c r="F7" s="77">
        <v>9960662.72</v>
      </c>
      <c r="G7" s="77">
        <f>D7-E7</f>
        <v>34997238.28</v>
      </c>
    </row>
    <row r="8" spans="1:7" ht="15">
      <c r="A8" s="78" t="s">
        <v>213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f aca="true" t="shared" si="1" ref="G8:G14">D8-E8</f>
        <v>0</v>
      </c>
    </row>
    <row r="9" spans="1:7" ht="15">
      <c r="A9" s="78" t="s">
        <v>214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f t="shared" si="1"/>
        <v>0</v>
      </c>
    </row>
    <row r="10" spans="1:7" ht="15">
      <c r="A10" s="76" t="s">
        <v>215</v>
      </c>
      <c r="B10" s="77">
        <v>725181061</v>
      </c>
      <c r="C10" s="77">
        <v>3470399.6100000143</v>
      </c>
      <c r="D10" s="77">
        <f>+B10+C10</f>
        <v>728651460.61</v>
      </c>
      <c r="E10" s="77">
        <v>111434237.16</v>
      </c>
      <c r="F10" s="77">
        <v>111434237.16</v>
      </c>
      <c r="G10" s="77">
        <f t="shared" si="1"/>
        <v>617217223.45</v>
      </c>
    </row>
    <row r="11" spans="1:7" ht="20.4">
      <c r="A11" s="76" t="s">
        <v>216</v>
      </c>
      <c r="B11" s="77">
        <f>SUM(B12:B13)</f>
        <v>0</v>
      </c>
      <c r="C11" s="77">
        <f aca="true" t="shared" si="2" ref="C11:F11">SUM(C12:C13)</f>
        <v>0</v>
      </c>
      <c r="D11" s="77">
        <f t="shared" si="2"/>
        <v>0</v>
      </c>
      <c r="E11" s="77">
        <f t="shared" si="2"/>
        <v>0</v>
      </c>
      <c r="F11" s="77">
        <f t="shared" si="2"/>
        <v>0</v>
      </c>
      <c r="G11" s="77">
        <f t="shared" si="1"/>
        <v>0</v>
      </c>
    </row>
    <row r="12" spans="1:7" ht="15">
      <c r="A12" s="78" t="s">
        <v>217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f t="shared" si="1"/>
        <v>0</v>
      </c>
    </row>
    <row r="13" spans="1:7" ht="15">
      <c r="A13" s="78" t="s">
        <v>218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f t="shared" si="1"/>
        <v>0</v>
      </c>
    </row>
    <row r="14" spans="1:7" ht="15">
      <c r="A14" s="76" t="s">
        <v>219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1"/>
        <v>0</v>
      </c>
    </row>
    <row r="15" spans="1:7" ht="5.1" customHeight="1">
      <c r="A15" s="76"/>
      <c r="B15" s="79"/>
      <c r="C15" s="79"/>
      <c r="D15" s="79"/>
      <c r="E15" s="79"/>
      <c r="F15" s="79"/>
      <c r="G15" s="79"/>
    </row>
    <row r="16" spans="1:7" ht="15">
      <c r="A16" s="80" t="s">
        <v>220</v>
      </c>
      <c r="B16" s="77">
        <f>B17+B18+B19+B22+B23+B26</f>
        <v>350000004</v>
      </c>
      <c r="C16" s="77">
        <f aca="true" t="shared" si="3" ref="C16:G16">C17+C18+C19+C22+C23+C26</f>
        <v>-2503405</v>
      </c>
      <c r="D16" s="77">
        <f t="shared" si="3"/>
        <v>347496599</v>
      </c>
      <c r="E16" s="77">
        <f t="shared" si="3"/>
        <v>109388570.06</v>
      </c>
      <c r="F16" s="77">
        <f t="shared" si="3"/>
        <v>109388570.06</v>
      </c>
      <c r="G16" s="77">
        <f t="shared" si="3"/>
        <v>238108028.94</v>
      </c>
    </row>
    <row r="17" spans="1:7" ht="15">
      <c r="A17" s="76" t="s">
        <v>210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aca="true" t="shared" si="4" ref="G17:G26">D17-E17</f>
        <v>0</v>
      </c>
    </row>
    <row r="18" spans="1:7" ht="15">
      <c r="A18" s="76" t="s">
        <v>211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 t="shared" si="4"/>
        <v>0</v>
      </c>
    </row>
    <row r="19" spans="1:7" ht="15">
      <c r="A19" s="76" t="s">
        <v>212</v>
      </c>
      <c r="B19" s="77">
        <f>SUM(B20:B21)</f>
        <v>0</v>
      </c>
      <c r="C19" s="77">
        <f aca="true" t="shared" si="5" ref="C19:F19">SUM(C20:C21)</f>
        <v>0</v>
      </c>
      <c r="D19" s="77">
        <f t="shared" si="5"/>
        <v>0</v>
      </c>
      <c r="E19" s="77">
        <f t="shared" si="5"/>
        <v>0</v>
      </c>
      <c r="F19" s="77">
        <f t="shared" si="5"/>
        <v>0</v>
      </c>
      <c r="G19" s="77">
        <f t="shared" si="4"/>
        <v>0</v>
      </c>
    </row>
    <row r="20" spans="1:7" ht="15">
      <c r="A20" s="78" t="s">
        <v>213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f t="shared" si="4"/>
        <v>0</v>
      </c>
    </row>
    <row r="21" spans="1:7" ht="15">
      <c r="A21" s="78" t="s">
        <v>214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f t="shared" si="4"/>
        <v>0</v>
      </c>
    </row>
    <row r="22" spans="1:7" ht="15">
      <c r="A22" s="76" t="s">
        <v>215</v>
      </c>
      <c r="B22" s="77">
        <v>350000004</v>
      </c>
      <c r="C22" s="77">
        <v>-2503405</v>
      </c>
      <c r="D22" s="77">
        <f>+B22+C22</f>
        <v>347496599</v>
      </c>
      <c r="E22" s="77">
        <v>109388570.06</v>
      </c>
      <c r="F22" s="77">
        <v>109388570.06</v>
      </c>
      <c r="G22" s="77">
        <f t="shared" si="4"/>
        <v>238108028.94</v>
      </c>
    </row>
    <row r="23" spans="1:7" ht="20.4">
      <c r="A23" s="76" t="s">
        <v>216</v>
      </c>
      <c r="B23" s="77">
        <f>SUM(B24:B25)</f>
        <v>0</v>
      </c>
      <c r="C23" s="77">
        <f aca="true" t="shared" si="6" ref="C23:F23">SUM(C24:C25)</f>
        <v>0</v>
      </c>
      <c r="D23" s="77">
        <f t="shared" si="6"/>
        <v>0</v>
      </c>
      <c r="E23" s="77">
        <f t="shared" si="6"/>
        <v>0</v>
      </c>
      <c r="F23" s="77">
        <f t="shared" si="6"/>
        <v>0</v>
      </c>
      <c r="G23" s="77">
        <f t="shared" si="4"/>
        <v>0</v>
      </c>
    </row>
    <row r="24" spans="1:7" ht="15">
      <c r="A24" s="81" t="s">
        <v>217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f t="shared" si="4"/>
        <v>0</v>
      </c>
    </row>
    <row r="25" spans="1:7" ht="15">
      <c r="A25" s="81" t="s">
        <v>218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f t="shared" si="4"/>
        <v>0</v>
      </c>
    </row>
    <row r="26" spans="1:7" ht="15">
      <c r="A26" s="83" t="s">
        <v>219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f t="shared" si="4"/>
        <v>0</v>
      </c>
    </row>
    <row r="27" spans="1:7" ht="15">
      <c r="A27" s="85" t="s">
        <v>221</v>
      </c>
      <c r="B27" s="84">
        <f>B4+B16</f>
        <v>2025565861</v>
      </c>
      <c r="C27" s="84">
        <f aca="true" t="shared" si="7" ref="C27:G27">C4+C16</f>
        <v>941375.6600000155</v>
      </c>
      <c r="D27" s="84">
        <f t="shared" si="7"/>
        <v>2026507236.6599998</v>
      </c>
      <c r="E27" s="84">
        <f t="shared" si="7"/>
        <v>427613298.53000003</v>
      </c>
      <c r="F27" s="84">
        <f t="shared" si="7"/>
        <v>427613298.53000003</v>
      </c>
      <c r="G27" s="84">
        <f t="shared" si="7"/>
        <v>1598893938.13</v>
      </c>
    </row>
    <row r="28" spans="1:7" ht="5.1" customHeight="1">
      <c r="A28" s="86"/>
      <c r="B28" s="87"/>
      <c r="C28" s="87"/>
      <c r="D28" s="87"/>
      <c r="E28" s="87"/>
      <c r="F28" s="87"/>
      <c r="G28" s="87"/>
    </row>
    <row r="36" spans="3:5" ht="15">
      <c r="C36" s="88"/>
      <c r="D36" s="88"/>
      <c r="E36" s="88"/>
    </row>
    <row r="37" spans="1:5" ht="15">
      <c r="A37" s="24" t="s">
        <v>84</v>
      </c>
      <c r="C37" s="25" t="s">
        <v>85</v>
      </c>
      <c r="D37" s="25"/>
      <c r="E37" s="25"/>
    </row>
    <row r="38" spans="1:5" ht="15">
      <c r="A38" s="26" t="s">
        <v>86</v>
      </c>
      <c r="C38" s="25" t="s">
        <v>87</v>
      </c>
      <c r="D38" s="25"/>
      <c r="E38" s="25"/>
    </row>
  </sheetData>
  <mergeCells count="4">
    <mergeCell ref="A1:G1"/>
    <mergeCell ref="B2:F2"/>
    <mergeCell ref="C37:E37"/>
    <mergeCell ref="C38:E38"/>
  </mergeCells>
  <printOptions/>
  <pageMargins left="0.7" right="0.7" top="0.75" bottom="0.75" header="0.3" footer="0.3"/>
  <pageSetup fitToHeight="0" fitToWidth="1" horizontalDpi="600" verticalDpi="600" orientation="landscape" scale="98" r:id="rId2"/>
  <ignoredErrors>
    <ignoredError sqref="B11:G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2018-09-04T16:29:25Z</dcterms:created>
  <dcterms:modified xsi:type="dcterms:W3CDTF">2018-09-04T16:38:00Z</dcterms:modified>
  <cp:category/>
  <cp:version/>
  <cp:contentType/>
  <cp:contentStatus/>
</cp:coreProperties>
</file>